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LGBA\B03\CD - LGBA\Municipalities\03. Allocations\2025-26\"/>
    </mc:Choice>
  </mc:AlternateContent>
  <xr:revisionPtr revIDLastSave="0" documentId="13_ncr:1_{27A9F948-A478-495E-8D6F-D38BC03487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1" r:id="rId1"/>
    <sheet name="CPT" sheetId="2" r:id="rId2"/>
    <sheet name="DC1" sheetId="3" r:id="rId3"/>
    <sheet name="DC2" sheetId="4" r:id="rId4"/>
    <sheet name="DC3" sheetId="5" r:id="rId5"/>
    <sheet name="DC4" sheetId="6" r:id="rId6"/>
    <sheet name="DC5" sheetId="7" r:id="rId7"/>
    <sheet name="WC011" sheetId="8" r:id="rId8"/>
    <sheet name="WC012" sheetId="9" r:id="rId9"/>
    <sheet name="WC013" sheetId="10" r:id="rId10"/>
    <sheet name="WC014" sheetId="11" r:id="rId11"/>
    <sheet name="WC015" sheetId="12" r:id="rId12"/>
    <sheet name="WC022" sheetId="13" r:id="rId13"/>
    <sheet name="WC023" sheetId="14" r:id="rId14"/>
    <sheet name="WC024" sheetId="15" r:id="rId15"/>
    <sheet name="WC025" sheetId="16" r:id="rId16"/>
    <sheet name="WC026" sheetId="17" r:id="rId17"/>
    <sheet name="WC031" sheetId="18" r:id="rId18"/>
    <sheet name="WC032" sheetId="19" r:id="rId19"/>
    <sheet name="WC033" sheetId="20" r:id="rId20"/>
    <sheet name="WC034" sheetId="21" r:id="rId21"/>
    <sheet name="WC041" sheetId="22" r:id="rId22"/>
    <sheet name="WC042" sheetId="23" r:id="rId23"/>
    <sheet name="WC043" sheetId="24" r:id="rId24"/>
    <sheet name="WC044" sheetId="25" r:id="rId25"/>
    <sheet name="WC045" sheetId="26" r:id="rId26"/>
    <sheet name="WC047" sheetId="27" r:id="rId27"/>
    <sheet name="WC048" sheetId="28" r:id="rId28"/>
    <sheet name="WC051" sheetId="29" r:id="rId29"/>
    <sheet name="WC052" sheetId="30" r:id="rId30"/>
    <sheet name="WC053" sheetId="31" r:id="rId31"/>
  </sheets>
  <definedNames>
    <definedName name="_xlnm.Print_Area" localSheetId="1">CPT!$A$1:$H$268</definedName>
    <definedName name="_xlnm.Print_Area" localSheetId="2">'DC1'!$A$1:$H$268</definedName>
    <definedName name="_xlnm.Print_Area" localSheetId="3">'DC2'!$A$1:$H$268</definedName>
    <definedName name="_xlnm.Print_Area" localSheetId="4">'DC3'!$A$1:$H$268</definedName>
    <definedName name="_xlnm.Print_Area" localSheetId="5">'DC4'!$A$1:$H$268</definedName>
    <definedName name="_xlnm.Print_Area" localSheetId="6">'DC5'!$A$1:$H$268</definedName>
    <definedName name="_xlnm.Print_Area" localSheetId="0">Summary!$A$1:$H$268</definedName>
    <definedName name="_xlnm.Print_Area" localSheetId="7">'WC011'!$A$1:$H$268</definedName>
    <definedName name="_xlnm.Print_Area" localSheetId="8">'WC012'!$A$1:$H$268</definedName>
    <definedName name="_xlnm.Print_Area" localSheetId="9">'WC013'!$A$1:$H$268</definedName>
    <definedName name="_xlnm.Print_Area" localSheetId="10">'WC014'!$A$1:$H$268</definedName>
    <definedName name="_xlnm.Print_Area" localSheetId="11">'WC015'!$A$1:$H$268</definedName>
    <definedName name="_xlnm.Print_Area" localSheetId="12">'WC022'!$A$1:$H$268</definedName>
    <definedName name="_xlnm.Print_Area" localSheetId="13">'WC023'!$A$1:$H$268</definedName>
    <definedName name="_xlnm.Print_Area" localSheetId="14">'WC024'!$A$1:$H$268</definedName>
    <definedName name="_xlnm.Print_Area" localSheetId="15">'WC025'!$A$1:$H$268</definedName>
    <definedName name="_xlnm.Print_Area" localSheetId="16">'WC026'!$A$1:$H$268</definedName>
    <definedName name="_xlnm.Print_Area" localSheetId="17">'WC031'!$A$1:$H$268</definedName>
    <definedName name="_xlnm.Print_Area" localSheetId="18">'WC032'!$A$1:$H$268</definedName>
    <definedName name="_xlnm.Print_Area" localSheetId="19">'WC033'!$A$1:$H$268</definedName>
    <definedName name="_xlnm.Print_Area" localSheetId="20">'WC034'!$A$1:$H$268</definedName>
    <definedName name="_xlnm.Print_Area" localSheetId="21">'WC041'!$A$1:$H$268</definedName>
    <definedName name="_xlnm.Print_Area" localSheetId="22">'WC042'!$A$1:$H$268</definedName>
    <definedName name="_xlnm.Print_Area" localSheetId="23">'WC043'!$A$1:$H$268</definedName>
    <definedName name="_xlnm.Print_Area" localSheetId="24">'WC044'!$A$1:$H$268</definedName>
    <definedName name="_xlnm.Print_Area" localSheetId="25">'WC045'!$A$1:$H$268</definedName>
    <definedName name="_xlnm.Print_Area" localSheetId="26">'WC047'!$A$1:$H$268</definedName>
    <definedName name="_xlnm.Print_Area" localSheetId="27">'WC048'!$A$1:$H$268</definedName>
    <definedName name="_xlnm.Print_Area" localSheetId="28">'WC051'!$A$1:$H$268</definedName>
    <definedName name="_xlnm.Print_Area" localSheetId="29">'WC052'!$A$1:$H$268</definedName>
    <definedName name="_xlnm.Print_Area" localSheetId="30">'WC053'!$A$1:$H$268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F87" i="1"/>
  <c r="G87" i="1"/>
  <c r="H87" i="1"/>
  <c r="F88" i="1"/>
  <c r="G88" i="1"/>
  <c r="H88" i="1"/>
  <c r="F89" i="1"/>
  <c r="G89" i="1"/>
  <c r="H89" i="1"/>
  <c r="F90" i="1"/>
  <c r="G90" i="1"/>
  <c r="H90" i="1"/>
  <c r="F91" i="1"/>
  <c r="G91" i="1"/>
  <c r="H91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F98" i="1"/>
  <c r="G98" i="1"/>
  <c r="H98" i="1"/>
  <c r="F99" i="1"/>
  <c r="G99" i="1"/>
  <c r="H99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7" i="1"/>
  <c r="G107" i="1"/>
  <c r="H107" i="1"/>
  <c r="F108" i="1"/>
  <c r="G108" i="1"/>
  <c r="H108" i="1"/>
  <c r="F109" i="1"/>
  <c r="G109" i="1"/>
  <c r="H109" i="1"/>
  <c r="F110" i="1"/>
  <c r="G110" i="1"/>
  <c r="H110" i="1"/>
  <c r="F111" i="1"/>
  <c r="G111" i="1"/>
  <c r="H111" i="1"/>
  <c r="F112" i="1"/>
  <c r="G112" i="1"/>
  <c r="H112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F118" i="1"/>
  <c r="G118" i="1"/>
  <c r="H118" i="1"/>
  <c r="F119" i="1"/>
  <c r="G119" i="1"/>
  <c r="H119" i="1"/>
  <c r="F120" i="1"/>
  <c r="G120" i="1"/>
  <c r="H120" i="1"/>
  <c r="F121" i="1"/>
  <c r="G121" i="1"/>
  <c r="H121" i="1"/>
  <c r="G50" i="1"/>
  <c r="F51" i="1"/>
  <c r="G51" i="1"/>
  <c r="H51" i="1"/>
  <c r="F52" i="1"/>
  <c r="G52" i="1"/>
  <c r="H52" i="1"/>
  <c r="F53" i="1"/>
  <c r="G53" i="1"/>
  <c r="H53" i="1"/>
  <c r="H50" i="1"/>
  <c r="F50" i="1"/>
  <c r="F47" i="15" l="1"/>
  <c r="F49" i="2" l="1"/>
  <c r="F49" i="3"/>
  <c r="F49" i="4"/>
  <c r="F49" i="5"/>
  <c r="F49" i="6"/>
  <c r="F49" i="7"/>
  <c r="F49" i="8"/>
  <c r="F49" i="9"/>
  <c r="F49" i="10"/>
  <c r="F49" i="11"/>
  <c r="F49" i="12"/>
  <c r="F49" i="13"/>
  <c r="F49" i="14"/>
  <c r="F49" i="15"/>
  <c r="F49" i="16"/>
  <c r="F49" i="17"/>
  <c r="F49" i="18"/>
  <c r="F49" i="19"/>
  <c r="F49" i="20"/>
  <c r="F49" i="21"/>
  <c r="F49" i="22"/>
  <c r="F49" i="23"/>
  <c r="F49" i="24"/>
  <c r="F49" i="25"/>
  <c r="F49" i="26"/>
  <c r="F49" i="27"/>
  <c r="F49" i="28"/>
  <c r="F49" i="29"/>
  <c r="F49" i="30"/>
  <c r="F49" i="31"/>
  <c r="F49" i="1"/>
  <c r="F55" i="2"/>
  <c r="F55" i="3"/>
  <c r="F55" i="4"/>
  <c r="F55" i="5"/>
  <c r="F55" i="6"/>
  <c r="F55" i="7"/>
  <c r="F55" i="8"/>
  <c r="F55" i="9"/>
  <c r="F55" i="10"/>
  <c r="F55" i="11"/>
  <c r="F55" i="12"/>
  <c r="F55" i="13"/>
  <c r="F55" i="14"/>
  <c r="F55" i="15"/>
  <c r="F55" i="16"/>
  <c r="F55" i="17"/>
  <c r="F55" i="18"/>
  <c r="F55" i="19"/>
  <c r="F55" i="20"/>
  <c r="F55" i="21"/>
  <c r="F55" i="22"/>
  <c r="F55" i="23"/>
  <c r="F55" i="24"/>
  <c r="F55" i="25"/>
  <c r="F55" i="26"/>
  <c r="F55" i="27"/>
  <c r="F55" i="28"/>
  <c r="F55" i="29"/>
  <c r="F55" i="30"/>
  <c r="F55" i="31"/>
  <c r="H129" i="2"/>
  <c r="G129" i="2"/>
  <c r="F129" i="2"/>
  <c r="H123" i="2"/>
  <c r="G123" i="2"/>
  <c r="F123" i="2"/>
  <c r="G107" i="2"/>
  <c r="H101" i="2"/>
  <c r="F101" i="2"/>
  <c r="G101" i="2"/>
  <c r="G93" i="2"/>
  <c r="H87" i="2"/>
  <c r="F87" i="2"/>
  <c r="G80" i="2"/>
  <c r="F80" i="2"/>
  <c r="H74" i="2"/>
  <c r="F74" i="2"/>
  <c r="G74" i="2"/>
  <c r="G68" i="2"/>
  <c r="H62" i="2"/>
  <c r="G62" i="2"/>
  <c r="F62" i="2"/>
  <c r="H49" i="2"/>
  <c r="G49" i="2"/>
  <c r="H129" i="3"/>
  <c r="G129" i="3"/>
  <c r="F129" i="3"/>
  <c r="H123" i="3"/>
  <c r="G123" i="3"/>
  <c r="F123" i="3"/>
  <c r="F114" i="3"/>
  <c r="H107" i="3"/>
  <c r="G107" i="3"/>
  <c r="G101" i="3"/>
  <c r="F101" i="3"/>
  <c r="H101" i="3"/>
  <c r="F87" i="3"/>
  <c r="H87" i="3"/>
  <c r="H80" i="3"/>
  <c r="G80" i="3"/>
  <c r="H74" i="3"/>
  <c r="G74" i="3"/>
  <c r="F74" i="3"/>
  <c r="G62" i="3"/>
  <c r="F62" i="3"/>
  <c r="H62" i="3"/>
  <c r="H55" i="3"/>
  <c r="G55" i="3"/>
  <c r="H49" i="3"/>
  <c r="G49" i="3"/>
  <c r="H129" i="4"/>
  <c r="G129" i="4"/>
  <c r="F129" i="4"/>
  <c r="H123" i="4"/>
  <c r="G123" i="4"/>
  <c r="F123" i="4"/>
  <c r="H101" i="4"/>
  <c r="G101" i="4"/>
  <c r="F101" i="4"/>
  <c r="H93" i="4"/>
  <c r="H87" i="4"/>
  <c r="G80" i="4"/>
  <c r="H74" i="4"/>
  <c r="G74" i="4"/>
  <c r="F74" i="4"/>
  <c r="H68" i="4"/>
  <c r="G68" i="4"/>
  <c r="H62" i="4"/>
  <c r="F62" i="4"/>
  <c r="G62" i="4"/>
  <c r="G55" i="4"/>
  <c r="H49" i="4"/>
  <c r="G49" i="4"/>
  <c r="H129" i="5"/>
  <c r="G129" i="5"/>
  <c r="F129" i="5"/>
  <c r="H123" i="5"/>
  <c r="G123" i="5"/>
  <c r="F123" i="5"/>
  <c r="H101" i="5"/>
  <c r="F101" i="5"/>
  <c r="G101" i="5"/>
  <c r="H87" i="5"/>
  <c r="G87" i="5"/>
  <c r="F87" i="5"/>
  <c r="G80" i="5"/>
  <c r="H80" i="5"/>
  <c r="H74" i="5"/>
  <c r="F74" i="5"/>
  <c r="G74" i="5"/>
  <c r="F68" i="5"/>
  <c r="H62" i="5"/>
  <c r="F62" i="5"/>
  <c r="G62" i="5"/>
  <c r="G55" i="5"/>
  <c r="H49" i="5"/>
  <c r="G49" i="5"/>
  <c r="H129" i="6"/>
  <c r="G129" i="6"/>
  <c r="F129" i="6"/>
  <c r="H123" i="6"/>
  <c r="G123" i="6"/>
  <c r="F123" i="6"/>
  <c r="G114" i="6"/>
  <c r="H107" i="6"/>
  <c r="G107" i="6"/>
  <c r="H101" i="6"/>
  <c r="F101" i="6"/>
  <c r="G101" i="6"/>
  <c r="G93" i="6"/>
  <c r="H87" i="6"/>
  <c r="F87" i="6"/>
  <c r="G80" i="6"/>
  <c r="F80" i="6"/>
  <c r="H74" i="6"/>
  <c r="F74" i="6"/>
  <c r="G74" i="6"/>
  <c r="H68" i="6"/>
  <c r="G68" i="6"/>
  <c r="H62" i="6"/>
  <c r="G62" i="6"/>
  <c r="F62" i="6"/>
  <c r="G55" i="6"/>
  <c r="H55" i="6"/>
  <c r="H49" i="6"/>
  <c r="G49" i="6"/>
  <c r="H129" i="7"/>
  <c r="G129" i="7"/>
  <c r="F129" i="7"/>
  <c r="H123" i="7"/>
  <c r="G123" i="7"/>
  <c r="F123" i="7"/>
  <c r="H114" i="7"/>
  <c r="G107" i="7"/>
  <c r="H101" i="7"/>
  <c r="F101" i="7"/>
  <c r="G101" i="7"/>
  <c r="G87" i="7"/>
  <c r="F87" i="7"/>
  <c r="G80" i="7"/>
  <c r="F80" i="7"/>
  <c r="H74" i="7"/>
  <c r="F74" i="7"/>
  <c r="G74" i="7"/>
  <c r="G68" i="7"/>
  <c r="H62" i="7"/>
  <c r="G62" i="7"/>
  <c r="F62" i="7"/>
  <c r="H55" i="7"/>
  <c r="H49" i="7"/>
  <c r="G49" i="7"/>
  <c r="H129" i="8"/>
  <c r="G129" i="8"/>
  <c r="F129" i="8"/>
  <c r="H123" i="8"/>
  <c r="G123" i="8"/>
  <c r="F123" i="8"/>
  <c r="H101" i="8"/>
  <c r="G101" i="8"/>
  <c r="F101" i="8"/>
  <c r="H93" i="8"/>
  <c r="G87" i="8"/>
  <c r="F87" i="8"/>
  <c r="H80" i="8"/>
  <c r="H74" i="8"/>
  <c r="G74" i="8"/>
  <c r="F74" i="8"/>
  <c r="G68" i="8"/>
  <c r="H68" i="8"/>
  <c r="H62" i="8"/>
  <c r="F62" i="8"/>
  <c r="G62" i="8"/>
  <c r="G55" i="8"/>
  <c r="H49" i="8"/>
  <c r="G49" i="8"/>
  <c r="H129" i="9"/>
  <c r="G129" i="9"/>
  <c r="F129" i="9"/>
  <c r="H123" i="9"/>
  <c r="G123" i="9"/>
  <c r="F123" i="9"/>
  <c r="F114" i="9"/>
  <c r="H101" i="9"/>
  <c r="G101" i="9"/>
  <c r="F101" i="9"/>
  <c r="H93" i="9"/>
  <c r="G87" i="9"/>
  <c r="H87" i="9"/>
  <c r="G80" i="9"/>
  <c r="H74" i="9"/>
  <c r="G74" i="9"/>
  <c r="F74" i="9"/>
  <c r="G68" i="9"/>
  <c r="H68" i="9"/>
  <c r="H62" i="9"/>
  <c r="F62" i="9"/>
  <c r="G62" i="9"/>
  <c r="H49" i="9"/>
  <c r="G49" i="9"/>
  <c r="H129" i="10"/>
  <c r="G129" i="10"/>
  <c r="F129" i="10"/>
  <c r="H123" i="10"/>
  <c r="G123" i="10"/>
  <c r="F123" i="10"/>
  <c r="F114" i="10"/>
  <c r="G114" i="10"/>
  <c r="G107" i="10"/>
  <c r="H101" i="10"/>
  <c r="G101" i="10"/>
  <c r="F101" i="10"/>
  <c r="H87" i="10"/>
  <c r="G87" i="10"/>
  <c r="G80" i="10"/>
  <c r="H74" i="10"/>
  <c r="F74" i="10"/>
  <c r="G74" i="10"/>
  <c r="H68" i="10"/>
  <c r="G68" i="10"/>
  <c r="F62" i="10"/>
  <c r="H62" i="10"/>
  <c r="G62" i="10"/>
  <c r="H49" i="10"/>
  <c r="G49" i="10"/>
  <c r="H129" i="11"/>
  <c r="G129" i="11"/>
  <c r="F129" i="11"/>
  <c r="H123" i="11"/>
  <c r="G123" i="11"/>
  <c r="F123" i="11"/>
  <c r="F107" i="11"/>
  <c r="G107" i="11"/>
  <c r="H101" i="11"/>
  <c r="G101" i="11"/>
  <c r="F101" i="11"/>
  <c r="H93" i="11"/>
  <c r="H87" i="11"/>
  <c r="G87" i="11"/>
  <c r="G80" i="11"/>
  <c r="H74" i="11"/>
  <c r="G74" i="11"/>
  <c r="F74" i="11"/>
  <c r="G68" i="11"/>
  <c r="F68" i="11"/>
  <c r="H62" i="11"/>
  <c r="G62" i="11"/>
  <c r="F62" i="11"/>
  <c r="H49" i="11"/>
  <c r="G49" i="11"/>
  <c r="H129" i="12"/>
  <c r="G129" i="12"/>
  <c r="F129" i="12"/>
  <c r="H123" i="12"/>
  <c r="G123" i="12"/>
  <c r="F123" i="12"/>
  <c r="H101" i="12"/>
  <c r="G101" i="12"/>
  <c r="F101" i="12"/>
  <c r="H93" i="12"/>
  <c r="G87" i="12"/>
  <c r="H74" i="12"/>
  <c r="F74" i="12"/>
  <c r="G74" i="12"/>
  <c r="H68" i="12"/>
  <c r="G68" i="12"/>
  <c r="H62" i="12"/>
  <c r="G62" i="12"/>
  <c r="F62" i="12"/>
  <c r="H49" i="12"/>
  <c r="G49" i="12"/>
  <c r="H129" i="13"/>
  <c r="G129" i="13"/>
  <c r="F129" i="13"/>
  <c r="H123" i="13"/>
  <c r="G123" i="13"/>
  <c r="F123" i="13"/>
  <c r="G107" i="13"/>
  <c r="H107" i="13"/>
  <c r="F101" i="13"/>
  <c r="H101" i="13"/>
  <c r="G101" i="13"/>
  <c r="G93" i="13"/>
  <c r="H87" i="13"/>
  <c r="G87" i="13"/>
  <c r="F87" i="13"/>
  <c r="G80" i="13"/>
  <c r="H80" i="13"/>
  <c r="F74" i="13"/>
  <c r="H74" i="13"/>
  <c r="G74" i="13"/>
  <c r="H68" i="13"/>
  <c r="G68" i="13"/>
  <c r="H62" i="13"/>
  <c r="G62" i="13"/>
  <c r="F62" i="13"/>
  <c r="H49" i="13"/>
  <c r="G49" i="13"/>
  <c r="H129" i="14"/>
  <c r="G129" i="14"/>
  <c r="F129" i="14"/>
  <c r="H123" i="14"/>
  <c r="G123" i="14"/>
  <c r="F123" i="14"/>
  <c r="H107" i="14"/>
  <c r="H101" i="14"/>
  <c r="G101" i="14"/>
  <c r="F101" i="14"/>
  <c r="H87" i="14"/>
  <c r="G80" i="14"/>
  <c r="H74" i="14"/>
  <c r="F74" i="14"/>
  <c r="G74" i="14"/>
  <c r="H68" i="14"/>
  <c r="G68" i="14"/>
  <c r="F62" i="14"/>
  <c r="H62" i="14"/>
  <c r="G62" i="14"/>
  <c r="H49" i="14"/>
  <c r="G49" i="14"/>
  <c r="H129" i="15"/>
  <c r="G129" i="15"/>
  <c r="F129" i="15"/>
  <c r="H123" i="15"/>
  <c r="G123" i="15"/>
  <c r="F123" i="15"/>
  <c r="G107" i="15"/>
  <c r="H101" i="15"/>
  <c r="G101" i="15"/>
  <c r="F101" i="15"/>
  <c r="H87" i="15"/>
  <c r="G87" i="15"/>
  <c r="G80" i="15"/>
  <c r="H74" i="15"/>
  <c r="G74" i="15"/>
  <c r="F74" i="15"/>
  <c r="G68" i="15"/>
  <c r="F68" i="15"/>
  <c r="H62" i="15"/>
  <c r="G62" i="15"/>
  <c r="F62" i="15"/>
  <c r="H49" i="15"/>
  <c r="G49" i="15"/>
  <c r="H129" i="16"/>
  <c r="G129" i="16"/>
  <c r="F129" i="16"/>
  <c r="H123" i="16"/>
  <c r="G123" i="16"/>
  <c r="F123" i="16"/>
  <c r="H101" i="16"/>
  <c r="G101" i="16"/>
  <c r="F101" i="16"/>
  <c r="G74" i="16"/>
  <c r="H74" i="16"/>
  <c r="F74" i="16"/>
  <c r="H68" i="16"/>
  <c r="G68" i="16"/>
  <c r="F68" i="16"/>
  <c r="F62" i="16"/>
  <c r="H62" i="16"/>
  <c r="G62" i="16"/>
  <c r="H49" i="16"/>
  <c r="G49" i="16"/>
  <c r="H129" i="17"/>
  <c r="G129" i="17"/>
  <c r="F129" i="17"/>
  <c r="H123" i="17"/>
  <c r="G123" i="17"/>
  <c r="F123" i="17"/>
  <c r="H107" i="17"/>
  <c r="H101" i="17"/>
  <c r="G101" i="17"/>
  <c r="F101" i="17"/>
  <c r="H87" i="17"/>
  <c r="H80" i="17"/>
  <c r="F80" i="17"/>
  <c r="H74" i="17"/>
  <c r="G74" i="17"/>
  <c r="F74" i="17"/>
  <c r="H68" i="17"/>
  <c r="G62" i="17"/>
  <c r="F62" i="17"/>
  <c r="H62" i="17"/>
  <c r="H55" i="17"/>
  <c r="H49" i="17"/>
  <c r="G49" i="17"/>
  <c r="H129" i="18"/>
  <c r="G129" i="18"/>
  <c r="F129" i="18"/>
  <c r="H123" i="18"/>
  <c r="G123" i="18"/>
  <c r="F123" i="18"/>
  <c r="G114" i="18"/>
  <c r="F107" i="18"/>
  <c r="H101" i="18"/>
  <c r="G101" i="18"/>
  <c r="F101" i="18"/>
  <c r="F93" i="18"/>
  <c r="G93" i="18"/>
  <c r="G87" i="18"/>
  <c r="F87" i="18"/>
  <c r="G80" i="18"/>
  <c r="F80" i="18"/>
  <c r="H74" i="18"/>
  <c r="G74" i="18"/>
  <c r="F74" i="18"/>
  <c r="F68" i="18"/>
  <c r="H68" i="18"/>
  <c r="H62" i="18"/>
  <c r="F62" i="18"/>
  <c r="G62" i="18"/>
  <c r="H49" i="18"/>
  <c r="G49" i="18"/>
  <c r="H129" i="19"/>
  <c r="G129" i="19"/>
  <c r="F129" i="19"/>
  <c r="H123" i="19"/>
  <c r="G123" i="19"/>
  <c r="F123" i="19"/>
  <c r="H114" i="19"/>
  <c r="F114" i="19"/>
  <c r="F107" i="19"/>
  <c r="H101" i="19"/>
  <c r="F101" i="19"/>
  <c r="G101" i="19"/>
  <c r="F87" i="19"/>
  <c r="H80" i="19"/>
  <c r="H74" i="19"/>
  <c r="G74" i="19"/>
  <c r="F74" i="19"/>
  <c r="F68" i="19"/>
  <c r="H62" i="19"/>
  <c r="G62" i="19"/>
  <c r="F62" i="19"/>
  <c r="G55" i="19"/>
  <c r="H49" i="19"/>
  <c r="G49" i="19"/>
  <c r="H129" i="20"/>
  <c r="G129" i="20"/>
  <c r="F129" i="20"/>
  <c r="H123" i="20"/>
  <c r="G123" i="20"/>
  <c r="F123" i="20"/>
  <c r="F114" i="20"/>
  <c r="H101" i="20"/>
  <c r="G101" i="20"/>
  <c r="F101" i="20"/>
  <c r="H87" i="20"/>
  <c r="G87" i="20"/>
  <c r="H80" i="20"/>
  <c r="H74" i="20"/>
  <c r="G74" i="20"/>
  <c r="F74" i="20"/>
  <c r="H68" i="20"/>
  <c r="G68" i="20"/>
  <c r="F62" i="20"/>
  <c r="H62" i="20"/>
  <c r="G62" i="20"/>
  <c r="H49" i="20"/>
  <c r="G49" i="20"/>
  <c r="H129" i="21"/>
  <c r="G129" i="21"/>
  <c r="F129" i="21"/>
  <c r="H123" i="21"/>
  <c r="G123" i="21"/>
  <c r="F123" i="21"/>
  <c r="F107" i="21"/>
  <c r="H101" i="21"/>
  <c r="G101" i="21"/>
  <c r="F101" i="21"/>
  <c r="H87" i="21"/>
  <c r="F80" i="21"/>
  <c r="H74" i="21"/>
  <c r="G74" i="21"/>
  <c r="F74" i="21"/>
  <c r="H68" i="21"/>
  <c r="G68" i="21"/>
  <c r="H62" i="21"/>
  <c r="G62" i="21"/>
  <c r="F62" i="21"/>
  <c r="G55" i="21"/>
  <c r="H49" i="21"/>
  <c r="G49" i="21"/>
  <c r="H129" i="22"/>
  <c r="G129" i="22"/>
  <c r="F129" i="22"/>
  <c r="H123" i="22"/>
  <c r="G123" i="22"/>
  <c r="F123" i="22"/>
  <c r="H101" i="22"/>
  <c r="G101" i="22"/>
  <c r="F101" i="22"/>
  <c r="G93" i="22"/>
  <c r="H87" i="22"/>
  <c r="G87" i="22"/>
  <c r="H80" i="22"/>
  <c r="F80" i="22"/>
  <c r="H74" i="22"/>
  <c r="G74" i="22"/>
  <c r="F74" i="22"/>
  <c r="F68" i="22"/>
  <c r="H62" i="22"/>
  <c r="G62" i="22"/>
  <c r="F62" i="22"/>
  <c r="H49" i="22"/>
  <c r="G49" i="22"/>
  <c r="H129" i="23"/>
  <c r="G129" i="23"/>
  <c r="F129" i="23"/>
  <c r="H123" i="23"/>
  <c r="G123" i="23"/>
  <c r="F123" i="23"/>
  <c r="F107" i="23"/>
  <c r="H107" i="23"/>
  <c r="F101" i="23"/>
  <c r="H101" i="23"/>
  <c r="G101" i="23"/>
  <c r="G87" i="23"/>
  <c r="F87" i="23"/>
  <c r="F80" i="23"/>
  <c r="F74" i="23"/>
  <c r="H74" i="23"/>
  <c r="G74" i="23"/>
  <c r="H68" i="23"/>
  <c r="G62" i="23"/>
  <c r="F62" i="23"/>
  <c r="H62" i="23"/>
  <c r="H55" i="23"/>
  <c r="G55" i="23"/>
  <c r="H49" i="23"/>
  <c r="G49" i="23"/>
  <c r="H129" i="24"/>
  <c r="G129" i="24"/>
  <c r="F129" i="24"/>
  <c r="H123" i="24"/>
  <c r="G123" i="24"/>
  <c r="F123" i="24"/>
  <c r="G107" i="24"/>
  <c r="H101" i="24"/>
  <c r="G101" i="24"/>
  <c r="F101" i="24"/>
  <c r="G93" i="24"/>
  <c r="F87" i="24"/>
  <c r="H87" i="24"/>
  <c r="G80" i="24"/>
  <c r="H74" i="24"/>
  <c r="G74" i="24"/>
  <c r="F74" i="24"/>
  <c r="H68" i="24"/>
  <c r="F68" i="24"/>
  <c r="F62" i="24"/>
  <c r="H62" i="24"/>
  <c r="G62" i="24"/>
  <c r="G49" i="24"/>
  <c r="H49" i="24"/>
  <c r="H129" i="25"/>
  <c r="G129" i="25"/>
  <c r="F129" i="25"/>
  <c r="H123" i="25"/>
  <c r="G123" i="25"/>
  <c r="F123" i="25"/>
  <c r="H114" i="25"/>
  <c r="G107" i="25"/>
  <c r="H101" i="25"/>
  <c r="G101" i="25"/>
  <c r="F101" i="25"/>
  <c r="G93" i="25"/>
  <c r="H87" i="25"/>
  <c r="H74" i="25"/>
  <c r="G74" i="25"/>
  <c r="F74" i="25"/>
  <c r="G68" i="25"/>
  <c r="H62" i="25"/>
  <c r="F62" i="25"/>
  <c r="G62" i="25"/>
  <c r="H49" i="25"/>
  <c r="G49" i="25"/>
  <c r="H129" i="26"/>
  <c r="G129" i="26"/>
  <c r="F129" i="26"/>
  <c r="H123" i="26"/>
  <c r="G123" i="26"/>
  <c r="F123" i="26"/>
  <c r="H114" i="26"/>
  <c r="H101" i="26"/>
  <c r="G101" i="26"/>
  <c r="F101" i="26"/>
  <c r="H93" i="26"/>
  <c r="F93" i="26"/>
  <c r="H87" i="26"/>
  <c r="F87" i="26"/>
  <c r="G87" i="26"/>
  <c r="H74" i="26"/>
  <c r="G74" i="26"/>
  <c r="F74" i="26"/>
  <c r="G62" i="26"/>
  <c r="F62" i="26"/>
  <c r="H62" i="26"/>
  <c r="H49" i="26"/>
  <c r="G49" i="26"/>
  <c r="H129" i="27"/>
  <c r="G129" i="27"/>
  <c r="F129" i="27"/>
  <c r="H123" i="27"/>
  <c r="G123" i="27"/>
  <c r="F123" i="27"/>
  <c r="G114" i="27"/>
  <c r="H107" i="27"/>
  <c r="H101" i="27"/>
  <c r="G101" i="27"/>
  <c r="F101" i="27"/>
  <c r="F87" i="27"/>
  <c r="F80" i="27"/>
  <c r="H74" i="27"/>
  <c r="G74" i="27"/>
  <c r="F74" i="27"/>
  <c r="H62" i="27"/>
  <c r="G62" i="27"/>
  <c r="F62" i="27"/>
  <c r="H49" i="27"/>
  <c r="G49" i="27"/>
  <c r="H129" i="28"/>
  <c r="G129" i="28"/>
  <c r="F129" i="28"/>
  <c r="H123" i="28"/>
  <c r="G123" i="28"/>
  <c r="F123" i="28"/>
  <c r="G114" i="28"/>
  <c r="F107" i="28"/>
  <c r="H101" i="28"/>
  <c r="G101" i="28"/>
  <c r="F101" i="28"/>
  <c r="G80" i="28"/>
  <c r="H74" i="28"/>
  <c r="G74" i="28"/>
  <c r="F74" i="28"/>
  <c r="F68" i="28"/>
  <c r="G62" i="28"/>
  <c r="F62" i="28"/>
  <c r="H62" i="28"/>
  <c r="H49" i="28"/>
  <c r="G49" i="28"/>
  <c r="H129" i="29"/>
  <c r="G129" i="29"/>
  <c r="F129" i="29"/>
  <c r="H123" i="29"/>
  <c r="G123" i="29"/>
  <c r="F123" i="29"/>
  <c r="H101" i="29"/>
  <c r="G101" i="29"/>
  <c r="F101" i="29"/>
  <c r="F80" i="29"/>
  <c r="G80" i="29"/>
  <c r="H74" i="29"/>
  <c r="G74" i="29"/>
  <c r="F74" i="29"/>
  <c r="F68" i="29"/>
  <c r="G68" i="29"/>
  <c r="H62" i="29"/>
  <c r="G62" i="29"/>
  <c r="F62" i="29"/>
  <c r="H49" i="29"/>
  <c r="G49" i="29"/>
  <c r="H129" i="30"/>
  <c r="G129" i="30"/>
  <c r="F129" i="30"/>
  <c r="H123" i="30"/>
  <c r="G123" i="30"/>
  <c r="F123" i="30"/>
  <c r="H114" i="30"/>
  <c r="H101" i="30"/>
  <c r="G101" i="30"/>
  <c r="F101" i="30"/>
  <c r="F93" i="30"/>
  <c r="H87" i="30"/>
  <c r="F87" i="30"/>
  <c r="G87" i="30"/>
  <c r="H74" i="30"/>
  <c r="G74" i="30"/>
  <c r="F74" i="30"/>
  <c r="H62" i="30"/>
  <c r="G62" i="30"/>
  <c r="F62" i="30"/>
  <c r="H49" i="30"/>
  <c r="G49" i="30"/>
  <c r="H129" i="31"/>
  <c r="G129" i="31"/>
  <c r="F129" i="31"/>
  <c r="H123" i="31"/>
  <c r="G123" i="31"/>
  <c r="F123" i="31"/>
  <c r="F114" i="31"/>
  <c r="G107" i="31"/>
  <c r="H107" i="31"/>
  <c r="H101" i="31"/>
  <c r="F101" i="31"/>
  <c r="G101" i="31"/>
  <c r="H87" i="31"/>
  <c r="G87" i="31"/>
  <c r="H80" i="31"/>
  <c r="H74" i="31"/>
  <c r="G74" i="31"/>
  <c r="F74" i="31"/>
  <c r="H68" i="31"/>
  <c r="G68" i="31"/>
  <c r="H62" i="31"/>
  <c r="G62" i="31"/>
  <c r="F62" i="31"/>
  <c r="H49" i="31"/>
  <c r="G49" i="31"/>
  <c r="H129" i="1"/>
  <c r="G129" i="1"/>
  <c r="F129" i="1"/>
  <c r="H123" i="1"/>
  <c r="G123" i="1"/>
  <c r="F123" i="1"/>
  <c r="H49" i="1"/>
  <c r="G49" i="1"/>
  <c r="F47" i="1" l="1"/>
  <c r="H47" i="1"/>
  <c r="G80" i="31"/>
  <c r="G114" i="31"/>
  <c r="G107" i="29"/>
  <c r="F107" i="29"/>
  <c r="H114" i="29"/>
  <c r="H55" i="28"/>
  <c r="F80" i="28"/>
  <c r="H55" i="27"/>
  <c r="G68" i="26"/>
  <c r="F93" i="22"/>
  <c r="H87" i="18"/>
  <c r="H114" i="3"/>
  <c r="F80" i="30"/>
  <c r="F107" i="30"/>
  <c r="F114" i="30"/>
  <c r="F93" i="29"/>
  <c r="H93" i="29"/>
  <c r="H107" i="29"/>
  <c r="F87" i="28"/>
  <c r="H93" i="28"/>
  <c r="G93" i="28"/>
  <c r="G80" i="27"/>
  <c r="G55" i="25"/>
  <c r="G55" i="24"/>
  <c r="G114" i="4"/>
  <c r="G114" i="29"/>
  <c r="H93" i="13"/>
  <c r="G114" i="13"/>
  <c r="G47" i="13" s="1"/>
  <c r="G114" i="2"/>
  <c r="G55" i="31"/>
  <c r="G55" i="30"/>
  <c r="G80" i="30"/>
  <c r="G107" i="30"/>
  <c r="H55" i="29"/>
  <c r="H68" i="29"/>
  <c r="G93" i="29"/>
  <c r="G87" i="28"/>
  <c r="F114" i="28"/>
  <c r="H80" i="27"/>
  <c r="H93" i="27"/>
  <c r="F107" i="26"/>
  <c r="F114" i="26"/>
  <c r="H93" i="21"/>
  <c r="G107" i="20"/>
  <c r="H114" i="18"/>
  <c r="F93" i="9"/>
  <c r="H55" i="30"/>
  <c r="H107" i="30"/>
  <c r="H87" i="28"/>
  <c r="G80" i="20"/>
  <c r="F93" i="5"/>
  <c r="H55" i="31"/>
  <c r="F107" i="31"/>
  <c r="F68" i="30"/>
  <c r="H80" i="30"/>
  <c r="F93" i="27"/>
  <c r="F134" i="1"/>
  <c r="F80" i="31"/>
  <c r="G93" i="31"/>
  <c r="G68" i="30"/>
  <c r="H93" i="30"/>
  <c r="G87" i="29"/>
  <c r="G68" i="28"/>
  <c r="H87" i="27"/>
  <c r="H114" i="27"/>
  <c r="H107" i="26"/>
  <c r="G80" i="25"/>
  <c r="F107" i="24"/>
  <c r="G93" i="16"/>
  <c r="G114" i="14"/>
  <c r="F114" i="11"/>
  <c r="G47" i="1"/>
  <c r="F93" i="31"/>
  <c r="G93" i="30"/>
  <c r="F87" i="29"/>
  <c r="H107" i="28"/>
  <c r="H68" i="27"/>
  <c r="G87" i="27"/>
  <c r="F68" i="31"/>
  <c r="F87" i="31"/>
  <c r="H93" i="31"/>
  <c r="H114" i="31"/>
  <c r="H68" i="30"/>
  <c r="G114" i="30"/>
  <c r="G55" i="29"/>
  <c r="H87" i="29"/>
  <c r="H68" i="28"/>
  <c r="H80" i="28"/>
  <c r="G107" i="28"/>
  <c r="G55" i="26"/>
  <c r="H93" i="25"/>
  <c r="F114" i="23"/>
  <c r="G114" i="19"/>
  <c r="F107" i="17"/>
  <c r="G107" i="14"/>
  <c r="F93" i="13"/>
  <c r="G55" i="12"/>
  <c r="G107" i="5"/>
  <c r="F107" i="27"/>
  <c r="H80" i="26"/>
  <c r="F114" i="24"/>
  <c r="H107" i="20"/>
  <c r="F80" i="19"/>
  <c r="F93" i="19"/>
  <c r="H93" i="19"/>
  <c r="G107" i="19"/>
  <c r="G55" i="18"/>
  <c r="H107" i="18"/>
  <c r="G87" i="16"/>
  <c r="F114" i="16"/>
  <c r="G114" i="15"/>
  <c r="H80" i="14"/>
  <c r="F68" i="12"/>
  <c r="F80" i="11"/>
  <c r="G114" i="11"/>
  <c r="F107" i="9"/>
  <c r="F80" i="8"/>
  <c r="H114" i="8"/>
  <c r="G93" i="7"/>
  <c r="F93" i="7"/>
  <c r="F68" i="6"/>
  <c r="F93" i="6"/>
  <c r="H68" i="5"/>
  <c r="F80" i="4"/>
  <c r="G107" i="4"/>
  <c r="H114" i="4"/>
  <c r="H93" i="2"/>
  <c r="G107" i="27"/>
  <c r="H107" i="24"/>
  <c r="H114" i="23"/>
  <c r="G114" i="23"/>
  <c r="F114" i="22"/>
  <c r="G55" i="20"/>
  <c r="F93" i="20"/>
  <c r="G68" i="19"/>
  <c r="G80" i="19"/>
  <c r="G93" i="19"/>
  <c r="H107" i="19"/>
  <c r="H55" i="18"/>
  <c r="H80" i="18"/>
  <c r="F93" i="17"/>
  <c r="H93" i="17"/>
  <c r="G55" i="16"/>
  <c r="H87" i="16"/>
  <c r="F107" i="16"/>
  <c r="H114" i="15"/>
  <c r="H55" i="14"/>
  <c r="G55" i="14"/>
  <c r="H87" i="12"/>
  <c r="H114" i="11"/>
  <c r="H55" i="10"/>
  <c r="G55" i="10"/>
  <c r="F107" i="10"/>
  <c r="H107" i="10"/>
  <c r="F80" i="9"/>
  <c r="H114" i="9"/>
  <c r="H107" i="8"/>
  <c r="G55" i="7"/>
  <c r="G47" i="7" s="1"/>
  <c r="F68" i="7"/>
  <c r="F47" i="7" s="1"/>
  <c r="H80" i="7"/>
  <c r="G114" i="7"/>
  <c r="H93" i="5"/>
  <c r="F114" i="5"/>
  <c r="G114" i="5"/>
  <c r="G47" i="5" s="1"/>
  <c r="H107" i="4"/>
  <c r="F68" i="3"/>
  <c r="H55" i="2"/>
  <c r="F68" i="2"/>
  <c r="F47" i="2" s="1"/>
  <c r="H55" i="21"/>
  <c r="G107" i="21"/>
  <c r="H114" i="21"/>
  <c r="H55" i="19"/>
  <c r="H47" i="19" s="1"/>
  <c r="G107" i="18"/>
  <c r="G68" i="17"/>
  <c r="G93" i="17"/>
  <c r="G107" i="17"/>
  <c r="H114" i="17"/>
  <c r="H55" i="16"/>
  <c r="G107" i="16"/>
  <c r="G114" i="16"/>
  <c r="H107" i="15"/>
  <c r="F93" i="14"/>
  <c r="F107" i="14"/>
  <c r="F80" i="12"/>
  <c r="G93" i="12"/>
  <c r="F93" i="12"/>
  <c r="H114" i="12"/>
  <c r="G114" i="12"/>
  <c r="H55" i="9"/>
  <c r="H107" i="9"/>
  <c r="G93" i="8"/>
  <c r="F93" i="8"/>
  <c r="G114" i="8"/>
  <c r="H93" i="6"/>
  <c r="G68" i="5"/>
  <c r="F107" i="5"/>
  <c r="F107" i="4"/>
  <c r="G68" i="3"/>
  <c r="G47" i="3" s="1"/>
  <c r="G93" i="3"/>
  <c r="F114" i="27"/>
  <c r="H68" i="26"/>
  <c r="G93" i="26"/>
  <c r="H55" i="25"/>
  <c r="F68" i="25"/>
  <c r="H68" i="25"/>
  <c r="H80" i="25"/>
  <c r="F87" i="25"/>
  <c r="H55" i="24"/>
  <c r="G114" i="24"/>
  <c r="F93" i="23"/>
  <c r="G55" i="22"/>
  <c r="G47" i="22" s="1"/>
  <c r="H107" i="22"/>
  <c r="F87" i="21"/>
  <c r="G87" i="19"/>
  <c r="H93" i="18"/>
  <c r="F68" i="17"/>
  <c r="G80" i="17"/>
  <c r="F87" i="17"/>
  <c r="F114" i="17"/>
  <c r="F80" i="16"/>
  <c r="H80" i="16"/>
  <c r="H107" i="16"/>
  <c r="G93" i="15"/>
  <c r="G47" i="15" s="1"/>
  <c r="F93" i="15"/>
  <c r="F107" i="15"/>
  <c r="F80" i="14"/>
  <c r="G93" i="14"/>
  <c r="H55" i="13"/>
  <c r="F80" i="13"/>
  <c r="F114" i="13"/>
  <c r="H107" i="12"/>
  <c r="G93" i="11"/>
  <c r="F93" i="11"/>
  <c r="F80" i="10"/>
  <c r="H80" i="10"/>
  <c r="G93" i="10"/>
  <c r="H114" i="10"/>
  <c r="F68" i="9"/>
  <c r="H80" i="9"/>
  <c r="F87" i="9"/>
  <c r="G93" i="9"/>
  <c r="G114" i="9"/>
  <c r="F68" i="8"/>
  <c r="G107" i="8"/>
  <c r="H68" i="7"/>
  <c r="H47" i="7" s="1"/>
  <c r="H87" i="7"/>
  <c r="G87" i="6"/>
  <c r="G47" i="6" s="1"/>
  <c r="F80" i="5"/>
  <c r="F87" i="4"/>
  <c r="H68" i="2"/>
  <c r="H47" i="2" s="1"/>
  <c r="F107" i="2"/>
  <c r="F68" i="26"/>
  <c r="F80" i="25"/>
  <c r="G87" i="25"/>
  <c r="F107" i="25"/>
  <c r="F80" i="24"/>
  <c r="H80" i="24"/>
  <c r="F93" i="24"/>
  <c r="H80" i="23"/>
  <c r="H55" i="22"/>
  <c r="F107" i="22"/>
  <c r="G87" i="21"/>
  <c r="F68" i="20"/>
  <c r="H68" i="19"/>
  <c r="H87" i="19"/>
  <c r="G68" i="18"/>
  <c r="G87" i="17"/>
  <c r="G114" i="17"/>
  <c r="F87" i="16"/>
  <c r="H93" i="16"/>
  <c r="G55" i="15"/>
  <c r="H80" i="15"/>
  <c r="F87" i="15"/>
  <c r="F68" i="14"/>
  <c r="F87" i="14"/>
  <c r="F68" i="13"/>
  <c r="F107" i="13"/>
  <c r="H80" i="12"/>
  <c r="F87" i="12"/>
  <c r="G55" i="11"/>
  <c r="H80" i="11"/>
  <c r="F87" i="11"/>
  <c r="F68" i="10"/>
  <c r="F87" i="10"/>
  <c r="G55" i="9"/>
  <c r="G107" i="9"/>
  <c r="G80" i="8"/>
  <c r="G47" i="8" s="1"/>
  <c r="H87" i="8"/>
  <c r="H93" i="7"/>
  <c r="F107" i="6"/>
  <c r="H107" i="5"/>
  <c r="H80" i="4"/>
  <c r="G87" i="4"/>
  <c r="G87" i="3"/>
  <c r="H93" i="20"/>
  <c r="F114" i="18"/>
  <c r="F134" i="18" s="1"/>
  <c r="G55" i="17"/>
  <c r="F93" i="16"/>
  <c r="H93" i="14"/>
  <c r="H55" i="11"/>
  <c r="H68" i="11"/>
  <c r="F93" i="10"/>
  <c r="H93" i="10"/>
  <c r="F114" i="7"/>
  <c r="H55" i="5"/>
  <c r="G114" i="3"/>
  <c r="F93" i="2"/>
  <c r="H107" i="2"/>
  <c r="H55" i="26"/>
  <c r="G107" i="26"/>
  <c r="G114" i="25"/>
  <c r="G87" i="24"/>
  <c r="H93" i="24"/>
  <c r="H93" i="23"/>
  <c r="G80" i="21"/>
  <c r="G93" i="21"/>
  <c r="H107" i="21"/>
  <c r="H55" i="20"/>
  <c r="H47" i="20" s="1"/>
  <c r="F93" i="21"/>
  <c r="H114" i="28"/>
  <c r="F68" i="27"/>
  <c r="G114" i="26"/>
  <c r="H107" i="25"/>
  <c r="H87" i="23"/>
  <c r="G107" i="23"/>
  <c r="F68" i="21"/>
  <c r="H80" i="21"/>
  <c r="F80" i="20"/>
  <c r="F107" i="20"/>
  <c r="F93" i="25"/>
  <c r="F114" i="25"/>
  <c r="G93" i="23"/>
  <c r="H80" i="29"/>
  <c r="G68" i="27"/>
  <c r="F80" i="26"/>
  <c r="G68" i="22"/>
  <c r="F87" i="22"/>
  <c r="G114" i="22"/>
  <c r="G93" i="20"/>
  <c r="G114" i="20"/>
  <c r="G80" i="26"/>
  <c r="H114" i="24"/>
  <c r="F68" i="23"/>
  <c r="H68" i="22"/>
  <c r="G80" i="22"/>
  <c r="H114" i="22"/>
  <c r="F87" i="20"/>
  <c r="H114" i="20"/>
  <c r="G55" i="28"/>
  <c r="F93" i="28"/>
  <c r="G68" i="23"/>
  <c r="H93" i="22"/>
  <c r="G114" i="21"/>
  <c r="F114" i="29"/>
  <c r="G55" i="27"/>
  <c r="G93" i="27"/>
  <c r="G68" i="24"/>
  <c r="G80" i="23"/>
  <c r="G107" i="22"/>
  <c r="F114" i="21"/>
  <c r="G80" i="16"/>
  <c r="H114" i="16"/>
  <c r="H68" i="15"/>
  <c r="H114" i="13"/>
  <c r="F80" i="3"/>
  <c r="F93" i="3"/>
  <c r="G55" i="2"/>
  <c r="G47" i="2" s="1"/>
  <c r="H80" i="2"/>
  <c r="G87" i="2"/>
  <c r="F114" i="12"/>
  <c r="F114" i="6"/>
  <c r="H114" i="5"/>
  <c r="F107" i="3"/>
  <c r="G55" i="13"/>
  <c r="F107" i="12"/>
  <c r="F114" i="8"/>
  <c r="F107" i="7"/>
  <c r="H55" i="4"/>
  <c r="G93" i="4"/>
  <c r="F93" i="4"/>
  <c r="H68" i="3"/>
  <c r="H47" i="3" s="1"/>
  <c r="H93" i="3"/>
  <c r="H55" i="15"/>
  <c r="F80" i="15"/>
  <c r="H114" i="14"/>
  <c r="G107" i="12"/>
  <c r="H107" i="11"/>
  <c r="F107" i="8"/>
  <c r="H114" i="6"/>
  <c r="G93" i="5"/>
  <c r="F114" i="2"/>
  <c r="G87" i="14"/>
  <c r="F114" i="14"/>
  <c r="G80" i="12"/>
  <c r="H107" i="7"/>
  <c r="H93" i="15"/>
  <c r="F114" i="15"/>
  <c r="H55" i="12"/>
  <c r="H55" i="8"/>
  <c r="H47" i="8" s="1"/>
  <c r="G134" i="6"/>
  <c r="H80" i="6"/>
  <c r="H47" i="6" s="1"/>
  <c r="F68" i="4"/>
  <c r="F114" i="4"/>
  <c r="H114" i="2"/>
  <c r="G134" i="7" l="1"/>
  <c r="G47" i="31"/>
  <c r="H47" i="31"/>
  <c r="G134" i="31"/>
  <c r="H47" i="30"/>
  <c r="G47" i="30"/>
  <c r="G47" i="29"/>
  <c r="H47" i="29"/>
  <c r="F134" i="29"/>
  <c r="F134" i="6"/>
  <c r="F47" i="6"/>
  <c r="G47" i="28"/>
  <c r="F47" i="28"/>
  <c r="G47" i="27"/>
  <c r="F47" i="27"/>
  <c r="H47" i="27"/>
  <c r="H47" i="26"/>
  <c r="G47" i="26"/>
  <c r="H47" i="25"/>
  <c r="G47" i="25"/>
  <c r="G47" i="24"/>
  <c r="F47" i="24"/>
  <c r="H47" i="24"/>
  <c r="H47" i="23"/>
  <c r="G47" i="23"/>
  <c r="F47" i="23"/>
  <c r="H47" i="22"/>
  <c r="F47" i="22"/>
  <c r="H47" i="5"/>
  <c r="H47" i="21"/>
  <c r="G47" i="21"/>
  <c r="F134" i="21"/>
  <c r="G47" i="20"/>
  <c r="G47" i="19"/>
  <c r="G47" i="18"/>
  <c r="H47" i="18"/>
  <c r="G134" i="4"/>
  <c r="H47" i="4"/>
  <c r="F47" i="17"/>
  <c r="H47" i="17"/>
  <c r="G47" i="17"/>
  <c r="F134" i="17"/>
  <c r="G47" i="16"/>
  <c r="H47" i="16"/>
  <c r="H134" i="16"/>
  <c r="H47" i="15"/>
  <c r="G134" i="15"/>
  <c r="H47" i="14"/>
  <c r="G47" i="14"/>
  <c r="G134" i="13"/>
  <c r="H47" i="13"/>
  <c r="H47" i="12"/>
  <c r="G47" i="12"/>
  <c r="H47" i="11"/>
  <c r="G47" i="11"/>
  <c r="H47" i="10"/>
  <c r="F134" i="10"/>
  <c r="H47" i="9"/>
  <c r="F134" i="9"/>
  <c r="G47" i="9"/>
  <c r="F47" i="4"/>
  <c r="G47" i="4"/>
  <c r="F47" i="14"/>
  <c r="F47" i="11"/>
  <c r="F134" i="27"/>
  <c r="F47" i="18"/>
  <c r="G134" i="5"/>
  <c r="H134" i="18"/>
  <c r="H134" i="14"/>
  <c r="F47" i="10"/>
  <c r="F47" i="20"/>
  <c r="F134" i="22"/>
  <c r="F47" i="21"/>
  <c r="F47" i="5"/>
  <c r="F47" i="12"/>
  <c r="F134" i="2"/>
  <c r="F47" i="31"/>
  <c r="F134" i="23"/>
  <c r="F47" i="19"/>
  <c r="H134" i="28"/>
  <c r="F47" i="29"/>
  <c r="F47" i="26"/>
  <c r="G134" i="10"/>
  <c r="F47" i="3"/>
  <c r="G134" i="28"/>
  <c r="H134" i="17"/>
  <c r="F134" i="7"/>
  <c r="H47" i="28"/>
  <c r="F47" i="30"/>
  <c r="F47" i="25"/>
  <c r="F47" i="13"/>
  <c r="F47" i="8"/>
  <c r="G47" i="10"/>
  <c r="F134" i="31"/>
  <c r="F47" i="9"/>
  <c r="F47" i="16"/>
  <c r="F134" i="16"/>
  <c r="F134" i="4"/>
  <c r="F134" i="26"/>
  <c r="F134" i="24"/>
  <c r="F134" i="30"/>
  <c r="F134" i="12"/>
  <c r="F134" i="13"/>
  <c r="F134" i="14"/>
  <c r="F134" i="3"/>
  <c r="F134" i="20"/>
  <c r="F134" i="25"/>
  <c r="F134" i="5"/>
  <c r="F134" i="15"/>
  <c r="F134" i="11"/>
  <c r="F134" i="28"/>
  <c r="F134" i="19"/>
  <c r="F134" i="8"/>
  <c r="G134" i="8"/>
  <c r="H134" i="3"/>
  <c r="G134" i="3"/>
  <c r="H134" i="13"/>
  <c r="H134" i="5"/>
  <c r="H134" i="6"/>
  <c r="H134" i="30"/>
  <c r="H134" i="1"/>
  <c r="G134" i="26"/>
  <c r="G134" i="9"/>
  <c r="G134" i="1"/>
  <c r="G134" i="30"/>
  <c r="G134" i="25"/>
  <c r="H134" i="15"/>
  <c r="H134" i="9"/>
  <c r="G134" i="19"/>
  <c r="G134" i="17"/>
  <c r="H134" i="27"/>
  <c r="H134" i="19"/>
  <c r="H134" i="31"/>
  <c r="G134" i="29"/>
  <c r="H134" i="10"/>
  <c r="G134" i="2"/>
  <c r="H134" i="24"/>
  <c r="G134" i="24"/>
  <c r="H134" i="29"/>
  <c r="H134" i="4"/>
  <c r="G134" i="20"/>
  <c r="G134" i="11"/>
  <c r="H134" i="8"/>
  <c r="G134" i="16"/>
  <c r="G134" i="23"/>
  <c r="H134" i="23"/>
  <c r="H134" i="2"/>
  <c r="G134" i="14"/>
  <c r="H134" i="25"/>
  <c r="H134" i="21"/>
  <c r="G134" i="27"/>
  <c r="H134" i="26"/>
  <c r="H134" i="22"/>
  <c r="G134" i="22"/>
  <c r="G134" i="21"/>
  <c r="H134" i="7"/>
  <c r="H134" i="11"/>
  <c r="G134" i="12"/>
  <c r="G134" i="18"/>
  <c r="H134" i="12"/>
  <c r="H134" i="20"/>
  <c r="H41" i="2" l="1"/>
  <c r="G41" i="2"/>
  <c r="F41" i="2"/>
  <c r="H41" i="3"/>
  <c r="G41" i="3"/>
  <c r="F41" i="3"/>
  <c r="H41" i="4"/>
  <c r="G41" i="4"/>
  <c r="F41" i="4"/>
  <c r="H41" i="5"/>
  <c r="G41" i="5"/>
  <c r="F41" i="5"/>
  <c r="H41" i="6"/>
  <c r="G41" i="6"/>
  <c r="F41" i="6"/>
  <c r="H41" i="7"/>
  <c r="G41" i="7"/>
  <c r="F41" i="7"/>
  <c r="H41" i="8"/>
  <c r="G41" i="8"/>
  <c r="F41" i="8"/>
  <c r="H41" i="9"/>
  <c r="G41" i="9"/>
  <c r="F41" i="9"/>
  <c r="H41" i="10"/>
  <c r="G41" i="10"/>
  <c r="F41" i="10"/>
  <c r="H41" i="11"/>
  <c r="G41" i="11"/>
  <c r="F41" i="11"/>
  <c r="H41" i="12"/>
  <c r="G41" i="12"/>
  <c r="F41" i="12"/>
  <c r="H41" i="13"/>
  <c r="G41" i="13"/>
  <c r="F41" i="13"/>
  <c r="H41" i="14"/>
  <c r="G41" i="14"/>
  <c r="F41" i="14"/>
  <c r="H41" i="15"/>
  <c r="G41" i="15"/>
  <c r="F41" i="15"/>
  <c r="H41" i="16"/>
  <c r="G41" i="16"/>
  <c r="F41" i="16"/>
  <c r="H41" i="17"/>
  <c r="G41" i="17"/>
  <c r="F41" i="17"/>
  <c r="H41" i="18"/>
  <c r="G41" i="18"/>
  <c r="F41" i="18"/>
  <c r="H41" i="19"/>
  <c r="G41" i="19"/>
  <c r="F41" i="19"/>
  <c r="H41" i="20"/>
  <c r="G41" i="20"/>
  <c r="F41" i="20"/>
  <c r="H41" i="21"/>
  <c r="G41" i="21"/>
  <c r="F41" i="21"/>
  <c r="H41" i="22"/>
  <c r="G41" i="22"/>
  <c r="F41" i="22"/>
  <c r="H41" i="23"/>
  <c r="G41" i="23"/>
  <c r="F41" i="23"/>
  <c r="H41" i="24"/>
  <c r="G41" i="24"/>
  <c r="F41" i="24"/>
  <c r="H41" i="25"/>
  <c r="G41" i="25"/>
  <c r="F41" i="25"/>
  <c r="H41" i="26"/>
  <c r="G41" i="26"/>
  <c r="F41" i="26"/>
  <c r="H41" i="27"/>
  <c r="G41" i="27"/>
  <c r="F41" i="27"/>
  <c r="H41" i="28"/>
  <c r="G41" i="28"/>
  <c r="F41" i="28"/>
  <c r="H41" i="29"/>
  <c r="G41" i="29"/>
  <c r="F41" i="29"/>
  <c r="H41" i="30"/>
  <c r="G41" i="30"/>
  <c r="F41" i="30"/>
  <c r="H41" i="31"/>
  <c r="G41" i="31"/>
  <c r="F41" i="31"/>
  <c r="H41" i="1"/>
  <c r="G41" i="1"/>
  <c r="F41" i="1"/>
  <c r="H33" i="2"/>
  <c r="H43" i="2" s="1"/>
  <c r="G33" i="2"/>
  <c r="F33" i="2"/>
  <c r="H33" i="3"/>
  <c r="G33" i="3"/>
  <c r="F33" i="3"/>
  <c r="H33" i="4"/>
  <c r="G33" i="4"/>
  <c r="F33" i="4"/>
  <c r="F43" i="4" s="1"/>
  <c r="H33" i="5"/>
  <c r="G33" i="5"/>
  <c r="F33" i="5"/>
  <c r="H33" i="6"/>
  <c r="G33" i="6"/>
  <c r="F33" i="6"/>
  <c r="H33" i="7"/>
  <c r="G33" i="7"/>
  <c r="G43" i="7" s="1"/>
  <c r="F33" i="7"/>
  <c r="H33" i="8"/>
  <c r="G33" i="8"/>
  <c r="F33" i="8"/>
  <c r="H33" i="9"/>
  <c r="G33" i="9"/>
  <c r="F33" i="9"/>
  <c r="H33" i="10"/>
  <c r="H43" i="10" s="1"/>
  <c r="G33" i="10"/>
  <c r="F33" i="10"/>
  <c r="H33" i="11"/>
  <c r="G33" i="11"/>
  <c r="F33" i="11"/>
  <c r="H33" i="12"/>
  <c r="G33" i="12"/>
  <c r="F33" i="12"/>
  <c r="F43" i="12" s="1"/>
  <c r="H33" i="13"/>
  <c r="G33" i="13"/>
  <c r="F33" i="13"/>
  <c r="H33" i="14"/>
  <c r="G33" i="14"/>
  <c r="F33" i="14"/>
  <c r="H33" i="15"/>
  <c r="G33" i="15"/>
  <c r="G43" i="15" s="1"/>
  <c r="F33" i="15"/>
  <c r="H33" i="16"/>
  <c r="G33" i="16"/>
  <c r="F33" i="16"/>
  <c r="H33" i="17"/>
  <c r="G33" i="17"/>
  <c r="F33" i="17"/>
  <c r="H33" i="18"/>
  <c r="H43" i="18" s="1"/>
  <c r="G33" i="18"/>
  <c r="F33" i="18"/>
  <c r="H33" i="19"/>
  <c r="G33" i="19"/>
  <c r="F33" i="19"/>
  <c r="H33" i="20"/>
  <c r="G33" i="20"/>
  <c r="F33" i="20"/>
  <c r="F43" i="20" s="1"/>
  <c r="H33" i="21"/>
  <c r="G33" i="21"/>
  <c r="F33" i="21"/>
  <c r="H33" i="22"/>
  <c r="G33" i="22"/>
  <c r="F33" i="22"/>
  <c r="H33" i="23"/>
  <c r="G33" i="23"/>
  <c r="G43" i="23" s="1"/>
  <c r="F33" i="23"/>
  <c r="H33" i="24"/>
  <c r="G33" i="24"/>
  <c r="F33" i="24"/>
  <c r="H33" i="25"/>
  <c r="G33" i="25"/>
  <c r="F33" i="25"/>
  <c r="H33" i="26"/>
  <c r="H43" i="26" s="1"/>
  <c r="G33" i="26"/>
  <c r="F33" i="26"/>
  <c r="H33" i="27"/>
  <c r="G33" i="27"/>
  <c r="F33" i="27"/>
  <c r="H33" i="28"/>
  <c r="G33" i="28"/>
  <c r="F33" i="28"/>
  <c r="F43" i="28" s="1"/>
  <c r="H33" i="29"/>
  <c r="G33" i="29"/>
  <c r="F33" i="29"/>
  <c r="H33" i="30"/>
  <c r="G33" i="30"/>
  <c r="F33" i="30"/>
  <c r="H33" i="31"/>
  <c r="G33" i="31"/>
  <c r="G43" i="31" s="1"/>
  <c r="F33" i="31"/>
  <c r="H33" i="1"/>
  <c r="G33" i="1"/>
  <c r="F33" i="1"/>
  <c r="H21" i="2"/>
  <c r="G21" i="2"/>
  <c r="F21" i="2"/>
  <c r="H21" i="3"/>
  <c r="G21" i="3"/>
  <c r="F21" i="3"/>
  <c r="H21" i="4"/>
  <c r="G21" i="4"/>
  <c r="F21" i="4"/>
  <c r="H21" i="5"/>
  <c r="G21" i="5"/>
  <c r="F21" i="5"/>
  <c r="H21" i="6"/>
  <c r="G21" i="6"/>
  <c r="F21" i="6"/>
  <c r="H21" i="7"/>
  <c r="G21" i="7"/>
  <c r="F21" i="7"/>
  <c r="H21" i="8"/>
  <c r="G21" i="8"/>
  <c r="F21" i="8"/>
  <c r="H21" i="9"/>
  <c r="G21" i="9"/>
  <c r="F21" i="9"/>
  <c r="H21" i="10"/>
  <c r="G21" i="10"/>
  <c r="F21" i="10"/>
  <c r="H21" i="11"/>
  <c r="G21" i="11"/>
  <c r="F21" i="11"/>
  <c r="H21" i="12"/>
  <c r="G21" i="12"/>
  <c r="F21" i="12"/>
  <c r="H21" i="13"/>
  <c r="G21" i="13"/>
  <c r="F21" i="13"/>
  <c r="H21" i="14"/>
  <c r="G21" i="14"/>
  <c r="F21" i="14"/>
  <c r="H21" i="15"/>
  <c r="G21" i="15"/>
  <c r="F21" i="15"/>
  <c r="H21" i="16"/>
  <c r="G21" i="16"/>
  <c r="F21" i="16"/>
  <c r="H21" i="17"/>
  <c r="G21" i="17"/>
  <c r="F21" i="17"/>
  <c r="H21" i="18"/>
  <c r="G21" i="18"/>
  <c r="F21" i="18"/>
  <c r="H21" i="19"/>
  <c r="G21" i="19"/>
  <c r="F21" i="19"/>
  <c r="H21" i="20"/>
  <c r="G21" i="20"/>
  <c r="F21" i="20"/>
  <c r="H21" i="21"/>
  <c r="G21" i="21"/>
  <c r="F21" i="21"/>
  <c r="H21" i="22"/>
  <c r="G21" i="22"/>
  <c r="F21" i="22"/>
  <c r="H21" i="23"/>
  <c r="G21" i="23"/>
  <c r="F21" i="23"/>
  <c r="H21" i="24"/>
  <c r="G21" i="24"/>
  <c r="F21" i="24"/>
  <c r="H21" i="25"/>
  <c r="G21" i="25"/>
  <c r="F21" i="25"/>
  <c r="H21" i="26"/>
  <c r="G21" i="26"/>
  <c r="F21" i="26"/>
  <c r="H21" i="27"/>
  <c r="G21" i="27"/>
  <c r="F21" i="27"/>
  <c r="H21" i="28"/>
  <c r="G21" i="28"/>
  <c r="F21" i="28"/>
  <c r="H21" i="29"/>
  <c r="G21" i="29"/>
  <c r="F21" i="29"/>
  <c r="H21" i="30"/>
  <c r="G21" i="30"/>
  <c r="F21" i="30"/>
  <c r="H21" i="31"/>
  <c r="G21" i="31"/>
  <c r="F21" i="31"/>
  <c r="H21" i="1"/>
  <c r="G21" i="1"/>
  <c r="F21" i="1"/>
  <c r="H7" i="2"/>
  <c r="G7" i="2"/>
  <c r="F7" i="2"/>
  <c r="F31" i="2" s="1"/>
  <c r="H7" i="3"/>
  <c r="G7" i="3"/>
  <c r="F7" i="3"/>
  <c r="H7" i="4"/>
  <c r="G7" i="4"/>
  <c r="F7" i="4"/>
  <c r="H7" i="5"/>
  <c r="G7" i="5"/>
  <c r="G31" i="5" s="1"/>
  <c r="F7" i="5"/>
  <c r="H7" i="6"/>
  <c r="G7" i="6"/>
  <c r="F7" i="6"/>
  <c r="H7" i="7"/>
  <c r="G7" i="7"/>
  <c r="F7" i="7"/>
  <c r="H7" i="8"/>
  <c r="H31" i="8" s="1"/>
  <c r="G7" i="8"/>
  <c r="F7" i="8"/>
  <c r="H7" i="9"/>
  <c r="G7" i="9"/>
  <c r="F7" i="9"/>
  <c r="H7" i="10"/>
  <c r="G7" i="10"/>
  <c r="F7" i="10"/>
  <c r="F31" i="10" s="1"/>
  <c r="H7" i="11"/>
  <c r="G7" i="11"/>
  <c r="F7" i="11"/>
  <c r="H7" i="12"/>
  <c r="G7" i="12"/>
  <c r="F7" i="12"/>
  <c r="H7" i="13"/>
  <c r="G7" i="13"/>
  <c r="G31" i="13" s="1"/>
  <c r="F7" i="13"/>
  <c r="H7" i="14"/>
  <c r="G7" i="14"/>
  <c r="F7" i="14"/>
  <c r="H7" i="15"/>
  <c r="G7" i="15"/>
  <c r="F7" i="15"/>
  <c r="H7" i="16"/>
  <c r="H31" i="16" s="1"/>
  <c r="G7" i="16"/>
  <c r="F7" i="16"/>
  <c r="H7" i="17"/>
  <c r="G7" i="17"/>
  <c r="F7" i="17"/>
  <c r="H7" i="18"/>
  <c r="G7" i="18"/>
  <c r="F7" i="18"/>
  <c r="F31" i="18" s="1"/>
  <c r="H7" i="19"/>
  <c r="G7" i="19"/>
  <c r="F7" i="19"/>
  <c r="H7" i="20"/>
  <c r="G7" i="20"/>
  <c r="F7" i="20"/>
  <c r="H7" i="21"/>
  <c r="G7" i="21"/>
  <c r="G31" i="21" s="1"/>
  <c r="F7" i="21"/>
  <c r="H7" i="22"/>
  <c r="G7" i="22"/>
  <c r="F7" i="22"/>
  <c r="H7" i="23"/>
  <c r="G7" i="23"/>
  <c r="F7" i="23"/>
  <c r="H7" i="24"/>
  <c r="H31" i="24" s="1"/>
  <c r="G7" i="24"/>
  <c r="F7" i="24"/>
  <c r="H7" i="25"/>
  <c r="G7" i="25"/>
  <c r="F7" i="25"/>
  <c r="H7" i="26"/>
  <c r="G7" i="26"/>
  <c r="F7" i="26"/>
  <c r="F31" i="26" s="1"/>
  <c r="H7" i="27"/>
  <c r="G7" i="27"/>
  <c r="F7" i="27"/>
  <c r="H7" i="28"/>
  <c r="G7" i="28"/>
  <c r="F7" i="28"/>
  <c r="H7" i="29"/>
  <c r="G7" i="29"/>
  <c r="G31" i="29" s="1"/>
  <c r="F7" i="29"/>
  <c r="H7" i="30"/>
  <c r="G7" i="30"/>
  <c r="F7" i="30"/>
  <c r="H7" i="31"/>
  <c r="G7" i="31"/>
  <c r="F7" i="31"/>
  <c r="H7" i="1"/>
  <c r="H31" i="1" s="1"/>
  <c r="G7" i="1"/>
  <c r="F7" i="1"/>
  <c r="G31" i="30" l="1"/>
  <c r="F31" i="27"/>
  <c r="H31" i="25"/>
  <c r="G31" i="22"/>
  <c r="F31" i="19"/>
  <c r="H43" i="31"/>
  <c r="G43" i="28"/>
  <c r="H43" i="23"/>
  <c r="H44" i="23" s="1"/>
  <c r="G43" i="20"/>
  <c r="H43" i="15"/>
  <c r="G43" i="12"/>
  <c r="H43" i="7"/>
  <c r="G43" i="4"/>
  <c r="G31" i="10"/>
  <c r="F43" i="30"/>
  <c r="H43" i="28"/>
  <c r="G43" i="25"/>
  <c r="F43" i="22"/>
  <c r="H43" i="20"/>
  <c r="G43" i="17"/>
  <c r="F43" i="14"/>
  <c r="H43" i="12"/>
  <c r="G43" i="9"/>
  <c r="F43" i="6"/>
  <c r="H43" i="4"/>
  <c r="F31" i="31"/>
  <c r="H31" i="21"/>
  <c r="H43" i="27"/>
  <c r="H43" i="19"/>
  <c r="H43" i="11"/>
  <c r="H43" i="3"/>
  <c r="H31" i="31"/>
  <c r="H44" i="31" s="1"/>
  <c r="G31" i="28"/>
  <c r="H31" i="23"/>
  <c r="G31" i="20"/>
  <c r="G31" i="12"/>
  <c r="G44" i="12" s="1"/>
  <c r="H31" i="7"/>
  <c r="F31" i="23"/>
  <c r="G31" i="2"/>
  <c r="F31" i="25"/>
  <c r="F31" i="17"/>
  <c r="H31" i="15"/>
  <c r="F31" i="9"/>
  <c r="G31" i="4"/>
  <c r="G44" i="4" s="1"/>
  <c r="H31" i="13"/>
  <c r="F43" i="19"/>
  <c r="F43" i="11"/>
  <c r="F43" i="3"/>
  <c r="G31" i="23"/>
  <c r="G44" i="23" s="1"/>
  <c r="H31" i="18"/>
  <c r="H44" i="18" s="1"/>
  <c r="G31" i="15"/>
  <c r="G44" i="15" s="1"/>
  <c r="F31" i="12"/>
  <c r="F44" i="12" s="1"/>
  <c r="H31" i="10"/>
  <c r="G31" i="7"/>
  <c r="G44" i="7" s="1"/>
  <c r="F31" i="4"/>
  <c r="F44" i="4" s="1"/>
  <c r="H31" i="2"/>
  <c r="H44" i="2" s="1"/>
  <c r="F43" i="1"/>
  <c r="H43" i="30"/>
  <c r="G43" i="27"/>
  <c r="F43" i="24"/>
  <c r="H43" i="22"/>
  <c r="G43" i="19"/>
  <c r="F43" i="16"/>
  <c r="H43" i="14"/>
  <c r="H44" i="14" s="1"/>
  <c r="G43" i="11"/>
  <c r="F43" i="8"/>
  <c r="H43" i="6"/>
  <c r="G43" i="3"/>
  <c r="H31" i="5"/>
  <c r="G31" i="31"/>
  <c r="G44" i="31" s="1"/>
  <c r="F31" i="20"/>
  <c r="F44" i="20" s="1"/>
  <c r="H31" i="30"/>
  <c r="F31" i="16"/>
  <c r="H31" i="14"/>
  <c r="G31" i="11"/>
  <c r="F31" i="8"/>
  <c r="H31" i="6"/>
  <c r="G31" i="3"/>
  <c r="H31" i="29"/>
  <c r="G31" i="18"/>
  <c r="F43" i="27"/>
  <c r="H43" i="17"/>
  <c r="H43" i="9"/>
  <c r="H31" i="26"/>
  <c r="H44" i="26" s="1"/>
  <c r="F31" i="1"/>
  <c r="G31" i="27"/>
  <c r="F31" i="24"/>
  <c r="H31" i="22"/>
  <c r="H44" i="22" s="1"/>
  <c r="G31" i="19"/>
  <c r="F31" i="30"/>
  <c r="H31" i="28"/>
  <c r="G31" i="25"/>
  <c r="G44" i="25" s="1"/>
  <c r="F31" i="22"/>
  <c r="H31" i="20"/>
  <c r="G31" i="17"/>
  <c r="G44" i="17" s="1"/>
  <c r="F31" i="14"/>
  <c r="F44" i="14" s="1"/>
  <c r="H31" i="12"/>
  <c r="H44" i="12" s="1"/>
  <c r="G31" i="9"/>
  <c r="F31" i="6"/>
  <c r="H31" i="4"/>
  <c r="H44" i="4" s="1"/>
  <c r="G31" i="26"/>
  <c r="F31" i="15"/>
  <c r="F31" i="7"/>
  <c r="G43" i="30"/>
  <c r="G44" i="30" s="1"/>
  <c r="H43" i="25"/>
  <c r="H44" i="25" s="1"/>
  <c r="G43" i="22"/>
  <c r="G43" i="14"/>
  <c r="G43" i="6"/>
  <c r="F31" i="28"/>
  <c r="H31" i="17"/>
  <c r="G31" i="14"/>
  <c r="F31" i="11"/>
  <c r="F44" i="11" s="1"/>
  <c r="H31" i="9"/>
  <c r="G31" i="6"/>
  <c r="F31" i="3"/>
  <c r="F31" i="29"/>
  <c r="H31" i="27"/>
  <c r="F31" i="21"/>
  <c r="G31" i="1"/>
  <c r="H31" i="19"/>
  <c r="H44" i="19" s="1"/>
  <c r="F44" i="28"/>
  <c r="F44" i="22"/>
  <c r="H44" i="20"/>
  <c r="G43" i="1"/>
  <c r="F43" i="29"/>
  <c r="G43" i="24"/>
  <c r="F43" i="21"/>
  <c r="G43" i="16"/>
  <c r="F43" i="13"/>
  <c r="G43" i="8"/>
  <c r="F43" i="5"/>
  <c r="H43" i="1"/>
  <c r="H44" i="1" s="1"/>
  <c r="G43" i="29"/>
  <c r="G44" i="29" s="1"/>
  <c r="F43" i="26"/>
  <c r="F44" i="26" s="1"/>
  <c r="H43" i="24"/>
  <c r="H44" i="24" s="1"/>
  <c r="G43" i="21"/>
  <c r="G44" i="21" s="1"/>
  <c r="F43" i="18"/>
  <c r="F44" i="18" s="1"/>
  <c r="H43" i="16"/>
  <c r="H44" i="16" s="1"/>
  <c r="G43" i="13"/>
  <c r="G44" i="13" s="1"/>
  <c r="F43" i="10"/>
  <c r="F44" i="10" s="1"/>
  <c r="H43" i="8"/>
  <c r="H44" i="8" s="1"/>
  <c r="G43" i="5"/>
  <c r="G44" i="5" s="1"/>
  <c r="F43" i="2"/>
  <c r="F44" i="2" s="1"/>
  <c r="F43" i="25"/>
  <c r="F43" i="17"/>
  <c r="F43" i="9"/>
  <c r="G31" i="24"/>
  <c r="G31" i="16"/>
  <c r="F31" i="13"/>
  <c r="H31" i="11"/>
  <c r="G31" i="8"/>
  <c r="F31" i="5"/>
  <c r="H31" i="3"/>
  <c r="F43" i="31"/>
  <c r="F44" i="31" s="1"/>
  <c r="H43" i="29"/>
  <c r="G43" i="26"/>
  <c r="F43" i="23"/>
  <c r="F44" i="23" s="1"/>
  <c r="H43" i="21"/>
  <c r="H44" i="21" s="1"/>
  <c r="G43" i="18"/>
  <c r="F43" i="15"/>
  <c r="F44" i="15" s="1"/>
  <c r="H43" i="13"/>
  <c r="H44" i="13" s="1"/>
  <c r="G43" i="10"/>
  <c r="G44" i="10" s="1"/>
  <c r="F43" i="7"/>
  <c r="H43" i="5"/>
  <c r="H44" i="5" s="1"/>
  <c r="G43" i="2"/>
  <c r="H44" i="15"/>
  <c r="H44" i="7"/>
  <c r="F44" i="27"/>
  <c r="G44" i="22"/>
  <c r="F44" i="19"/>
  <c r="G44" i="20"/>
  <c r="H44" i="10"/>
  <c r="G44" i="2" l="1"/>
  <c r="F44" i="13"/>
  <c r="G44" i="16"/>
  <c r="G44" i="24"/>
  <c r="G44" i="9"/>
  <c r="F44" i="30"/>
  <c r="G44" i="28"/>
  <c r="F44" i="7"/>
  <c r="H44" i="29"/>
  <c r="F44" i="8"/>
  <c r="F44" i="29"/>
  <c r="F44" i="25"/>
  <c r="F44" i="3"/>
  <c r="F44" i="6"/>
  <c r="H44" i="28"/>
  <c r="H44" i="6"/>
  <c r="G44" i="8"/>
  <c r="G44" i="6"/>
  <c r="H44" i="17"/>
  <c r="F44" i="16"/>
  <c r="G44" i="11"/>
  <c r="H44" i="30"/>
  <c r="F44" i="21"/>
  <c r="H44" i="3"/>
  <c r="F44" i="17"/>
  <c r="G44" i="14"/>
  <c r="F44" i="9"/>
  <c r="H44" i="27"/>
  <c r="H44" i="9"/>
  <c r="G44" i="19"/>
  <c r="G44" i="18"/>
  <c r="F44" i="5"/>
  <c r="H44" i="11"/>
  <c r="F44" i="1"/>
  <c r="G44" i="26"/>
  <c r="G44" i="1"/>
  <c r="F44" i="24"/>
  <c r="G44" i="27"/>
  <c r="G44" i="3"/>
</calcChain>
</file>

<file path=xl/sharedStrings.xml><?xml version="1.0" encoding="utf-8"?>
<sst xmlns="http://schemas.openxmlformats.org/spreadsheetml/2006/main" count="3317" uniqueCount="127">
  <si>
    <t>LOCAL GOVERNMENT MTEF ALLOCATIONS: 2025/26 - 2027/28</t>
  </si>
  <si>
    <t/>
  </si>
  <si>
    <t xml:space="preserve">
Summary</t>
  </si>
  <si>
    <t>2025/26
 R thousands</t>
  </si>
  <si>
    <t>2026/27
 R thousands</t>
  </si>
  <si>
    <t>2027/28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</si>
  <si>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</si>
  <si>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</si>
  <si>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</si>
  <si>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</si>
  <si>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</si>
  <si>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</si>
  <si>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</si>
  <si>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</si>
  <si>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</si>
  <si>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</si>
  <si>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Urban development financing grant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</si>
  <si>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</si>
  <si>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</si>
  <si>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</si>
  <si>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</si>
  <si>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</si>
  <si>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</si>
  <si>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Informal settlements upgrading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</si>
  <si>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</si>
  <si>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</si>
  <si>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</si>
  <si>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</si>
  <si>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</si>
  <si>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</si>
  <si>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</si>
  <si>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</si>
  <si>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</si>
  <si>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</si>
  <si>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</si>
  <si>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</si>
  <si>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</si>
  <si>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</si>
  <si>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</si>
  <si>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</si>
  <si>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Smart meter grant</t>
  </si>
  <si>
    <t>Sub total indirect transfers</t>
  </si>
  <si>
    <t>Total</t>
  </si>
  <si>
    <t xml:space="preserve">
A CPT    Cape Town</t>
  </si>
  <si>
    <t xml:space="preserve">
C DC1    West Coast</t>
  </si>
  <si>
    <t xml:space="preserve">
C DC2    Cape Winelands DM</t>
  </si>
  <si>
    <t xml:space="preserve">
C DC3    Overberg</t>
  </si>
  <si>
    <t xml:space="preserve">
C DC4    Garden Route</t>
  </si>
  <si>
    <t xml:space="preserve">
C DC5    Central Karoo</t>
  </si>
  <si>
    <t xml:space="preserve">
B WC011  Matzikama</t>
  </si>
  <si>
    <t xml:space="preserve">
B WC012  Cederberg</t>
  </si>
  <si>
    <t xml:space="preserve">
B WC013  Bergrivier</t>
  </si>
  <si>
    <t xml:space="preserve">
B WC014  Saldanha Bay</t>
  </si>
  <si>
    <t xml:space="preserve">
B WC015  Swartland</t>
  </si>
  <si>
    <t xml:space="preserve">
B WC022  Witzenberg</t>
  </si>
  <si>
    <t xml:space="preserve">
B WC023  Drakenstein</t>
  </si>
  <si>
    <t xml:space="preserve">
B WC024  Stellenbosch</t>
  </si>
  <si>
    <t xml:space="preserve">
B WC025  Breede Valley</t>
  </si>
  <si>
    <t xml:space="preserve">
B WC026  Langeberg</t>
  </si>
  <si>
    <t xml:space="preserve">
B WC031  Theewaterskloof</t>
  </si>
  <si>
    <t xml:space="preserve">
B WC032  Overstrand</t>
  </si>
  <si>
    <t xml:space="preserve">
B WC033  Cape Agulhas</t>
  </si>
  <si>
    <t xml:space="preserve">
B WC034  Swellendam</t>
  </si>
  <si>
    <t xml:space="preserve">
B WC041  Kannaland</t>
  </si>
  <si>
    <t xml:space="preserve">
B WC042  Hessequa</t>
  </si>
  <si>
    <t xml:space="preserve">
B WC043  Mossel Bay</t>
  </si>
  <si>
    <t xml:space="preserve">
B WC044  George</t>
  </si>
  <si>
    <t xml:space="preserve">
B WC045  Oudtshoorn</t>
  </si>
  <si>
    <t xml:space="preserve">
B WC047  Bitou</t>
  </si>
  <si>
    <t xml:space="preserve">
B WC048  Knysna</t>
  </si>
  <si>
    <t xml:space="preserve">
B WC051  Laingsburg</t>
  </si>
  <si>
    <t xml:space="preserve">
B WC052  Prince Albert</t>
  </si>
  <si>
    <t xml:space="preserve">
B WC053  Beaufort West</t>
  </si>
  <si>
    <t>Transfers from Provincial Departments</t>
  </si>
  <si>
    <t>Municipal Allocations from Provincial Departments</t>
  </si>
  <si>
    <t>of which</t>
  </si>
  <si>
    <t>Total: Transfers from Provincial Departments</t>
  </si>
  <si>
    <t>Provincial Treasury</t>
  </si>
  <si>
    <t>Western Cape Financial Management Capability Grant</t>
  </si>
  <si>
    <t>Western Cape Municipal Financial Recovery Services Grant</t>
  </si>
  <si>
    <t>Department of Police Oversight and Community Safety</t>
  </si>
  <si>
    <t>Safety initiative implementation-Whole of Society Approach (WOSA)</t>
  </si>
  <si>
    <t>Resource Funding for establishment and support of a K9 unit</t>
  </si>
  <si>
    <t>Recruitment, Training and Deployment of Law Enforcement Officers to serve in the Law Enforcement Advancement Plan (LEAP)</t>
  </si>
  <si>
    <t>Resourcing Funding for establishment of Law Enforcement Rural Safety Unit</t>
  </si>
  <si>
    <t>Department of Education</t>
  </si>
  <si>
    <t xml:space="preserve">Safe Schools: School Resource Officer Project </t>
  </si>
  <si>
    <t>Department of Health and Wellness</t>
  </si>
  <si>
    <t xml:space="preserve">Personal Primary Health Care Services </t>
  </si>
  <si>
    <t xml:space="preserve">Integrated Nutrition </t>
  </si>
  <si>
    <t>HIV/AIDS</t>
  </si>
  <si>
    <t>Department of Social Development</t>
  </si>
  <si>
    <t>Expansion of the Haven District Six Shelter</t>
  </si>
  <si>
    <t>Department of Mobility</t>
  </si>
  <si>
    <t xml:space="preserve">Provision for Persons with Special Needs </t>
  </si>
  <si>
    <t xml:space="preserve">Department of Environmental Affairs and Development Planning </t>
  </si>
  <si>
    <t>Regional Socio-Economic Projects (RSEP) Programme - Municipal Projects</t>
  </si>
  <si>
    <t>Greenest Municipality Competition</t>
  </si>
  <si>
    <t>Department of Infrastructure</t>
  </si>
  <si>
    <t>Financial Assistance to Municipalities for Maintenance and Construction of Transport Infrastructure</t>
  </si>
  <si>
    <t xml:space="preserve">Human Settlements Develeopment Grant (Beneficiaries) </t>
  </si>
  <si>
    <t>Provincial Contribution towards the Acceleration of Housing Delivery</t>
  </si>
  <si>
    <t xml:space="preserve">Title Deeds Restoration Grant </t>
  </si>
  <si>
    <t>Department of Economic Development and Tourism</t>
  </si>
  <si>
    <t>Provide Resources for the Toursim Safety Law Enforcement Unit Project</t>
  </si>
  <si>
    <t>Department of Cultural Affairs and Sport</t>
  </si>
  <si>
    <t>Development of sport and recreation facilities</t>
  </si>
  <si>
    <t xml:space="preserve">Community Library Services Grant </t>
  </si>
  <si>
    <t>Library services replacement funding for most vulnerable B3 municipalities</t>
  </si>
  <si>
    <t>Library Service: METRO Library Grant</t>
  </si>
  <si>
    <t xml:space="preserve">Library Service: Transfer Funding to enable City of Cape Town to Procure Periodicals and Newspapers </t>
  </si>
  <si>
    <t>Department of Local Government</t>
  </si>
  <si>
    <t>Community Development Workers (CDW) Operational Support Grant</t>
  </si>
  <si>
    <t>Thusong Service Centres Grant (Sustainability: Operational Support Grant)</t>
  </si>
  <si>
    <t>Western Cape Municipal Interventions Grant</t>
  </si>
  <si>
    <t>Municipal Energy Resilience Grant</t>
  </si>
  <si>
    <t>Municipal Water Resilience Grant</t>
  </si>
  <si>
    <t>Public Transport Safety</t>
  </si>
  <si>
    <t xml:space="preserve">Provide Training Support to increase Law Enforcement Capacity to Serve in the Municipalities within the Western Cape </t>
  </si>
  <si>
    <t>Goerge Integrated Public Transport Network Operations</t>
  </si>
  <si>
    <t>Integrated Transport Planning</t>
  </si>
  <si>
    <t>Informal Settlements Upgrading Partnership Grant: Provinces (Beneficiaries)</t>
  </si>
  <si>
    <t>Tourism Growth Fund</t>
  </si>
  <si>
    <t>Municipal Fire Service Capacity Support Grant</t>
  </si>
  <si>
    <t>Municipal Service Delivery and Capacity Building Grant</t>
  </si>
  <si>
    <t>Non Motorised Transport Infrastructure</t>
  </si>
  <si>
    <t xml:space="preserve">Municipal Accreditation and Capacity Building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</si>
</sst>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1" x14ac:knownFonts="1">
    <font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left" vertical="center" indent="1"/>
    </xf>
    <xf numFmtId="165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2"/>
    </xf>
    <xf numFmtId="165" fontId="9" fillId="0" borderId="5" xfId="0" applyNumberFormat="1" applyFont="1" applyBorder="1" applyAlignment="1">
      <alignment horizontal="right" vertical="center"/>
    </xf>
    <xf numFmtId="165" fontId="9" fillId="0" borderId="6" xfId="0" applyNumberFormat="1" applyFont="1" applyBorder="1" applyAlignment="1">
      <alignment horizontal="right" vertical="center"/>
    </xf>
    <xf numFmtId="165" fontId="9" fillId="0" borderId="7" xfId="0" applyNumberFormat="1" applyFont="1" applyBorder="1" applyAlignment="1">
      <alignment horizontal="right" vertical="center"/>
    </xf>
    <xf numFmtId="165" fontId="9" fillId="0" borderId="8" xfId="0" applyNumberFormat="1" applyFont="1" applyBorder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5" fontId="9" fillId="0" borderId="9" xfId="0" applyNumberFormat="1" applyFont="1" applyBorder="1" applyAlignment="1">
      <alignment horizontal="right" vertical="center"/>
    </xf>
    <xf numFmtId="165" fontId="9" fillId="0" borderId="10" xfId="0" applyNumberFormat="1" applyFont="1" applyBorder="1" applyAlignment="1">
      <alignment horizontal="right" vertical="center"/>
    </xf>
    <xf numFmtId="165" fontId="9" fillId="0" borderId="11" xfId="0" applyNumberFormat="1" applyFont="1" applyBorder="1" applyAlignment="1">
      <alignment horizontal="right" vertical="center"/>
    </xf>
    <xf numFmtId="165" fontId="9" fillId="0" borderId="12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4" fillId="0" borderId="3" xfId="0" applyFont="1" applyBorder="1" applyAlignment="1">
      <alignment horizontal="left" vertical="center" indent="1"/>
    </xf>
    <xf numFmtId="165" fontId="4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0" fontId="3" fillId="0" borderId="2" xfId="0" applyFont="1" applyBorder="1" applyAlignment="1">
      <alignment horizontal="left" wrapText="1" indent="1"/>
    </xf>
    <xf numFmtId="164" fontId="4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165" fontId="6" fillId="0" borderId="0" xfId="0" applyNumberFormat="1" applyFont="1" applyAlignment="1">
      <alignment horizontal="right" wrapText="1"/>
    </xf>
    <xf numFmtId="0" fontId="7" fillId="0" borderId="0" xfId="0" applyFont="1" applyAlignment="1">
      <alignment wrapText="1"/>
    </xf>
    <xf numFmtId="165" fontId="4" fillId="0" borderId="0" xfId="0" applyNumberFormat="1" applyFont="1" applyAlignment="1">
      <alignment vertical="center"/>
    </xf>
    <xf numFmtId="0" fontId="8" fillId="0" borderId="0" xfId="0" applyFont="1" applyAlignment="1">
      <alignment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/>
    <xf numFmtId="0" fontId="5" fillId="0" borderId="3" xfId="0" applyFont="1" applyBorder="1" applyAlignment="1">
      <alignment wrapText="1"/>
    </xf>
    <xf numFmtId="165" fontId="4" fillId="0" borderId="0" xfId="0" applyNumberFormat="1" applyFont="1" applyAlignment="1">
      <alignment horizontal="right"/>
    </xf>
    <xf numFmtId="165" fontId="4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165" fontId="4" fillId="0" borderId="4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165" fontId="4" fillId="0" borderId="1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340"/>
  <sheetViews>
    <sheetView showGridLines="0" tabSelected="1" zoomScale="90" zoomScaleNormal="90" workbookViewId="0">
      <selection activeCell="I6" sqref="I6"/>
    </sheetView>
  </sheetViews>
  <sheetFormatPr defaultRowHeight="13.2" x14ac:dyDescent="0.25"/>
  <cols>
    <col min="1" max="4" width="1.6640625" customWidth="1"/>
    <col min="5" max="5" width="114.886718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2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8373874000</v>
      </c>
      <c r="G5" s="2">
        <v>8855631000</v>
      </c>
      <c r="H5" s="2">
        <v>9255781000</v>
      </c>
    </row>
    <row r="6" spans="5:8" ht="13.8" x14ac:dyDescent="0.3">
      <c r="E6" s="21" t="s">
        <v>9</v>
      </c>
      <c r="F6" s="2">
        <f>SUM(CPT!F6)</f>
        <v>2851776000</v>
      </c>
      <c r="G6" s="2"/>
      <c r="H6" s="2"/>
    </row>
    <row r="7" spans="5:8" ht="13.8" x14ac:dyDescent="0.25">
      <c r="E7" s="19" t="s">
        <v>10</v>
      </c>
      <c r="F7" s="22">
        <f>SUM(F8:F20)</f>
        <v>6640940000</v>
      </c>
      <c r="G7" s="22">
        <f>SUM(G8:G20)</f>
        <v>6224277000</v>
      </c>
      <c r="H7" s="22">
        <f>SUM(H8:H20)</f>
        <v>4715543000</v>
      </c>
    </row>
    <row r="8" spans="5:8" ht="13.8" x14ac:dyDescent="0.3">
      <c r="E8" s="23" t="s">
        <v>11</v>
      </c>
      <c r="F8" s="8">
        <v>486428000</v>
      </c>
      <c r="G8" s="8">
        <v>486758000</v>
      </c>
      <c r="H8" s="8">
        <v>505503000</v>
      </c>
    </row>
    <row r="9" spans="5:8" ht="13.8" x14ac:dyDescent="0.3">
      <c r="E9" s="23" t="s">
        <v>12</v>
      </c>
      <c r="F9" s="8">
        <v>1088294000</v>
      </c>
      <c r="G9" s="8">
        <v>1137976000</v>
      </c>
      <c r="H9" s="8">
        <v>1189436000</v>
      </c>
    </row>
    <row r="10" spans="5:8" ht="13.8" x14ac:dyDescent="0.3">
      <c r="E10" s="23" t="s">
        <v>13</v>
      </c>
      <c r="F10" s="24">
        <v>3127787000</v>
      </c>
      <c r="G10" s="24">
        <v>3081183000</v>
      </c>
      <c r="H10" s="24">
        <v>1724953000</v>
      </c>
    </row>
    <row r="11" spans="5:8" ht="13.8" x14ac:dyDescent="0.3">
      <c r="E11" s="23" t="s">
        <v>14</v>
      </c>
      <c r="F11" s="8">
        <v>159447000</v>
      </c>
      <c r="G11" s="8">
        <v>155973000</v>
      </c>
      <c r="H11" s="8">
        <v>163026000</v>
      </c>
    </row>
    <row r="12" spans="5:8" ht="13.8" x14ac:dyDescent="0.3">
      <c r="E12" s="23" t="s">
        <v>15</v>
      </c>
      <c r="F12" s="8">
        <v>66000000</v>
      </c>
      <c r="G12" s="8">
        <v>29796000</v>
      </c>
      <c r="H12" s="8">
        <v>28200000</v>
      </c>
    </row>
    <row r="13" spans="5:8" ht="13.8" x14ac:dyDescent="0.3">
      <c r="E13" s="23" t="s">
        <v>16</v>
      </c>
      <c r="F13" s="24">
        <v>182100000</v>
      </c>
      <c r="G13" s="24">
        <v>129200000</v>
      </c>
      <c r="H13" s="24">
        <v>112191000</v>
      </c>
    </row>
    <row r="14" spans="5:8" ht="13.8" x14ac:dyDescent="0.3">
      <c r="E14" s="23" t="s">
        <v>17</v>
      </c>
      <c r="F14" s="24">
        <v>14322000</v>
      </c>
      <c r="G14" s="24">
        <v>14977000</v>
      </c>
      <c r="H14" s="24">
        <v>15704000</v>
      </c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>
        <v>490000000</v>
      </c>
      <c r="G16" s="8">
        <v>225000000</v>
      </c>
      <c r="H16" s="8"/>
    </row>
    <row r="17" spans="5:8" ht="13.8" x14ac:dyDescent="0.3">
      <c r="E17" s="23" t="s">
        <v>20</v>
      </c>
      <c r="F17" s="8">
        <v>205264000</v>
      </c>
      <c r="G17" s="8">
        <v>170719000</v>
      </c>
      <c r="H17" s="8">
        <v>148050000</v>
      </c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>
        <v>201771000</v>
      </c>
      <c r="G19" s="8">
        <v>144785000</v>
      </c>
      <c r="H19" s="8">
        <v>151271000</v>
      </c>
    </row>
    <row r="20" spans="5:8" ht="13.8" x14ac:dyDescent="0.3">
      <c r="E20" s="23" t="s">
        <v>23</v>
      </c>
      <c r="F20" s="8">
        <v>619527000</v>
      </c>
      <c r="G20" s="8">
        <v>647910000</v>
      </c>
      <c r="H20" s="8">
        <v>677209000</v>
      </c>
    </row>
    <row r="21" spans="5:8" ht="13.8" x14ac:dyDescent="0.25">
      <c r="E21" s="19" t="s">
        <v>24</v>
      </c>
      <c r="F21" s="2">
        <f>SUM(F22:F30)</f>
        <v>175023000</v>
      </c>
      <c r="G21" s="2">
        <f>SUM(G22:G30)</f>
        <v>110892000</v>
      </c>
      <c r="H21" s="2">
        <f>SUM(H22:H30)</f>
        <v>128416000</v>
      </c>
    </row>
    <row r="22" spans="5:8" ht="13.8" x14ac:dyDescent="0.3">
      <c r="E22" s="23" t="s">
        <v>25</v>
      </c>
      <c r="F22" s="24">
        <v>51800000</v>
      </c>
      <c r="G22" s="24">
        <v>55500000</v>
      </c>
      <c r="H22" s="24">
        <v>58700000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71023000</v>
      </c>
      <c r="G24" s="8"/>
      <c r="H24" s="8"/>
    </row>
    <row r="25" spans="5:8" ht="13.8" x14ac:dyDescent="0.3">
      <c r="E25" s="23" t="s">
        <v>28</v>
      </c>
      <c r="F25" s="8">
        <v>32200000</v>
      </c>
      <c r="G25" s="8">
        <v>33700000</v>
      </c>
      <c r="H25" s="8">
        <v>35100000</v>
      </c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>
        <v>20000000</v>
      </c>
      <c r="G27" s="8">
        <v>21692000</v>
      </c>
      <c r="H27" s="8">
        <v>34616000</v>
      </c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18041613000</v>
      </c>
      <c r="G31" s="15">
        <f>+G5+G6+G7+G21</f>
        <v>15190800000</v>
      </c>
      <c r="H31" s="15">
        <f>+H5+H6+H7+H21</f>
        <v>14099740000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311343000</v>
      </c>
      <c r="G33" s="2">
        <f>SUM(G34:G40)</f>
        <v>141446000</v>
      </c>
      <c r="H33" s="2">
        <f>SUM(H34:H40)</f>
        <v>137251000</v>
      </c>
    </row>
    <row r="34" spans="5:8" ht="13.8" x14ac:dyDescent="0.3">
      <c r="E34" s="23" t="s">
        <v>19</v>
      </c>
      <c r="F34" s="8">
        <v>16016000</v>
      </c>
      <c r="G34" s="8">
        <v>16040000</v>
      </c>
      <c r="H34" s="8">
        <v>16843000</v>
      </c>
    </row>
    <row r="35" spans="5:8" ht="13.8" x14ac:dyDescent="0.3">
      <c r="E35" s="23" t="s">
        <v>37</v>
      </c>
      <c r="F35" s="8">
        <v>98327000</v>
      </c>
      <c r="G35" s="8">
        <v>110406000</v>
      </c>
      <c r="H35" s="8">
        <v>104408000</v>
      </c>
    </row>
    <row r="36" spans="5:8" ht="13.8" x14ac:dyDescent="0.3">
      <c r="E36" s="23" t="s">
        <v>38</v>
      </c>
      <c r="F36" s="8">
        <v>13000000</v>
      </c>
      <c r="G36" s="8">
        <v>15000000</v>
      </c>
      <c r="H36" s="8">
        <v>16000000</v>
      </c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>
        <v>184000000</v>
      </c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311343000</v>
      </c>
      <c r="G43" s="28">
        <f>+G33+G41</f>
        <v>141446000</v>
      </c>
      <c r="H43" s="28">
        <f>+H33+H41</f>
        <v>137251000</v>
      </c>
    </row>
    <row r="44" spans="5:8" ht="13.8" x14ac:dyDescent="0.25">
      <c r="E44" s="29" t="s">
        <v>42</v>
      </c>
      <c r="F44" s="30">
        <f>+F31+F43</f>
        <v>18352956000</v>
      </c>
      <c r="G44" s="30">
        <f>+G31+G43</f>
        <v>15332246000</v>
      </c>
      <c r="H44" s="30">
        <f>+H31+H43</f>
        <v>14236991000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2807851000</v>
      </c>
      <c r="G47" s="22">
        <f>SUM(G49+G55+G61+G68+G74+G80+G87+G93+G101+G107+G114)</f>
        <v>2611120000</v>
      </c>
      <c r="H47" s="22">
        <f>SUM(H49+H55+H61+H68+H74+H80+H87+H93+H101+H107+H114)</f>
        <v>2861219000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18672000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f>CPT!F50+'DC1'!F50+'DC2'!F50+'DC3'!F50+'DC4'!F50+'DC5'!F50+'WC011'!F50+'WC012'!F50+'WC013'!F50+'WC014'!F50+'WC015'!F50+'WC022'!F50+'WC023'!F50+'WC024'!F50+'WC025'!F50+'WC026'!F50+'WC031'!F50+'WC032'!F50+'WC033'!F50+'WC034'!F50+'WC041'!F50+'WC042'!F50+'WC043'!F50+'WC044'!F50+'WC045'!F50+'WC047'!F50+'WC048'!F50+'WC051'!F50+'WC052'!F50+'WC053'!F50</f>
        <v>18672000</v>
      </c>
      <c r="G50" s="5">
        <f>CPT!G50+'DC1'!G50+'DC2'!G50+'DC3'!G50+'DC4'!G50+'DC5'!G50+'WC011'!G50+'WC012'!G50+'WC013'!G50+'WC014'!G50+'WC015'!G50+'WC022'!G50+'WC023'!G50+'WC024'!G50+'WC025'!G50+'WC026'!G50+'WC031'!G50+'WC032'!G50+'WC033'!G50+'WC034'!G50+'WC041'!G50+'WC042'!G50+'WC043'!G50+'WC044'!G50+'WC045'!G50+'WC047'!G50+'WC048'!G50+'WC051'!G50+'WC052'!G50+'WC053'!G50</f>
        <v>0</v>
      </c>
      <c r="H50" s="6">
        <f>CPT!H50+'DC1'!H50+'DC2'!H50+'DC3'!H50+'DC4'!H50+'DC5'!H50+'WC011'!H50+'WC012'!H50+'WC013'!H50+'WC014'!H50+'WC015'!H50+'WC022'!H50+'WC023'!H50+'WC024'!H50+'WC025'!H50+'WC026'!H50+'WC031'!H50+'WC032'!H50+'WC033'!H50+'WC034'!H50+'WC041'!H50+'WC042'!H50+'WC043'!H50+'WC044'!H50+'WC045'!H50+'WC047'!H50+'WC048'!H50+'WC051'!H50+'WC052'!H50+'WC053'!H50</f>
        <v>0</v>
      </c>
    </row>
    <row r="51" spans="5:8" x14ac:dyDescent="0.25">
      <c r="E51" s="3" t="s">
        <v>79</v>
      </c>
      <c r="F51" s="7">
        <f>CPT!F51+'DC1'!F51+'DC2'!F51+'DC3'!F51+'DC4'!F51+'DC5'!F51+'WC011'!F51+'WC012'!F51+'WC013'!F51+'WC014'!F51+'WC015'!F51+'WC022'!F51+'WC023'!F51+'WC024'!F51+'WC025'!F51+'WC026'!F51+'WC031'!F51+'WC032'!F51+'WC033'!F51+'WC034'!F51+'WC041'!F51+'WC042'!F51+'WC043'!F51+'WC044'!F51+'WC045'!F51+'WC047'!F51+'WC048'!F51+'WC051'!F51+'WC052'!F51+'WC053'!F51</f>
        <v>0</v>
      </c>
      <c r="G51" s="8">
        <f>CPT!G51+'DC1'!G51+'DC2'!G51+'DC3'!G51+'DC4'!G51+'DC5'!G51+'WC011'!G51+'WC012'!G51+'WC013'!G51+'WC014'!G51+'WC015'!G51+'WC022'!G51+'WC023'!G51+'WC024'!G51+'WC025'!G51+'WC026'!G51+'WC031'!G51+'WC032'!G51+'WC033'!G51+'WC034'!G51+'WC041'!G51+'WC042'!G51+'WC043'!G51+'WC044'!G51+'WC045'!G51+'WC047'!G51+'WC048'!G51+'WC051'!G51+'WC052'!G51+'WC053'!G51</f>
        <v>0</v>
      </c>
      <c r="H51" s="9">
        <f>CPT!H51+'DC1'!H51+'DC2'!H51+'DC3'!H51+'DC4'!H51+'DC5'!H51+'WC011'!H51+'WC012'!H51+'WC013'!H51+'WC014'!H51+'WC015'!H51+'WC022'!H51+'WC023'!H51+'WC024'!H51+'WC025'!H51+'WC026'!H51+'WC031'!H51+'WC032'!H51+'WC033'!H51+'WC034'!H51+'WC041'!H51+'WC042'!H51+'WC043'!H51+'WC044'!H51+'WC045'!H51+'WC047'!H51+'WC048'!H51+'WC051'!H51+'WC052'!H51+'WC053'!H51</f>
        <v>0</v>
      </c>
    </row>
    <row r="52" spans="5:8" x14ac:dyDescent="0.25">
      <c r="E52" s="3"/>
      <c r="F52" s="7">
        <f>CPT!F52+'DC1'!F52+'DC2'!F52+'DC3'!F52+'DC4'!F52+'DC5'!F52+'WC011'!F52+'WC012'!F52+'WC013'!F52+'WC014'!F52+'WC015'!F52+'WC022'!F52+'WC023'!F52+'WC024'!F52+'WC025'!F52+'WC026'!F52+'WC031'!F52+'WC032'!F52+'WC033'!F52+'WC034'!F52+'WC041'!F52+'WC042'!F52+'WC043'!F52+'WC044'!F52+'WC045'!F52+'WC047'!F52+'WC048'!F52+'WC051'!F52+'WC052'!F52+'WC053'!F52</f>
        <v>0</v>
      </c>
      <c r="G52" s="8">
        <f>CPT!G52+'DC1'!G52+'DC2'!G52+'DC3'!G52+'DC4'!G52+'DC5'!G52+'WC011'!G52+'WC012'!G52+'WC013'!G52+'WC014'!G52+'WC015'!G52+'WC022'!G52+'WC023'!G52+'WC024'!G52+'WC025'!G52+'WC026'!G52+'WC031'!G52+'WC032'!G52+'WC033'!G52+'WC034'!G52+'WC041'!G52+'WC042'!G52+'WC043'!G52+'WC044'!G52+'WC045'!G52+'WC047'!G52+'WC048'!G52+'WC051'!G52+'WC052'!G52+'WC053'!G52</f>
        <v>0</v>
      </c>
      <c r="H52" s="9">
        <f>CPT!H52+'DC1'!H52+'DC2'!H52+'DC3'!H52+'DC4'!H52+'DC5'!H52+'WC011'!H52+'WC012'!H52+'WC013'!H52+'WC014'!H52+'WC015'!H52+'WC022'!H52+'WC023'!H52+'WC024'!H52+'WC025'!H52+'WC026'!H52+'WC031'!H52+'WC032'!H52+'WC033'!H52+'WC034'!H52+'WC041'!H52+'WC042'!H52+'WC043'!H52+'WC044'!H52+'WC045'!H52+'WC047'!H52+'WC048'!H52+'WC051'!H52+'WC052'!H52+'WC053'!H52</f>
        <v>0</v>
      </c>
    </row>
    <row r="53" spans="5:8" x14ac:dyDescent="0.25">
      <c r="E53" s="3"/>
      <c r="F53" s="10">
        <f>CPT!F53+'DC1'!F53+'DC2'!F53+'DC3'!F53+'DC4'!F53+'DC5'!F53+'WC011'!F53+'WC012'!F53+'WC013'!F53+'WC014'!F53+'WC015'!F53+'WC022'!F53+'WC023'!F53+'WC024'!F53+'WC025'!F53+'WC026'!F53+'WC031'!F53+'WC032'!F53+'WC033'!F53+'WC034'!F53+'WC041'!F53+'WC042'!F53+'WC043'!F53+'WC044'!F53+'WC045'!F53+'WC047'!F53+'WC048'!F53+'WC051'!F53+'WC052'!F53+'WC053'!F53</f>
        <v>0</v>
      </c>
      <c r="G53" s="11">
        <f>CPT!G53+'DC1'!G53+'DC2'!G53+'DC3'!G53+'DC4'!G53+'DC5'!G53+'WC011'!G53+'WC012'!G53+'WC013'!G53+'WC014'!G53+'WC015'!G53+'WC022'!G53+'WC023'!G53+'WC024'!G53+'WC025'!G53+'WC026'!G53+'WC031'!G53+'WC032'!G53+'WC033'!G53+'WC034'!G53+'WC041'!G53+'WC042'!G53+'WC043'!G53+'WC044'!G53+'WC045'!G53+'WC047'!G53+'WC048'!G53+'WC051'!G53+'WC052'!G53+'WC053'!G53</f>
        <v>0</v>
      </c>
      <c r="H53" s="12">
        <f>CPT!H53+'DC1'!H53+'DC2'!H53+'DC3'!H53+'DC4'!H53+'DC5'!H53+'WC011'!H53+'WC012'!H53+'WC013'!H53+'WC014'!H53+'WC015'!H53+'WC022'!H53+'WC023'!H53+'WC024'!H53+'WC025'!H53+'WC026'!H53+'WC031'!H53+'WC032'!H53+'WC033'!H53+'WC034'!H53+'WC041'!H53+'WC042'!H53+'WC043'!H53+'WC044'!H53+'WC045'!H53+'WC047'!H53+'WC048'!H53+'WC051'!H53+'WC052'!H53+'WC053'!H53</f>
        <v>0</v>
      </c>
    </row>
    <row r="54" spans="5:8" x14ac:dyDescent="0.25">
      <c r="F54" s="8"/>
      <c r="G54" s="8"/>
      <c r="H54" s="8"/>
    </row>
    <row r="55" spans="5:8" x14ac:dyDescent="0.25">
      <c r="E55" s="1" t="s">
        <v>80</v>
      </c>
      <c r="F55" s="32">
        <f>CPT!F55+'DC1'!F55+'DC2'!F55+'DC3'!F55+'DC4'!F55+'DC5'!F55+'WC011'!F55+'WC012'!F55+'WC013'!F55+'WC014'!F55+'WC015'!F55+'WC022'!F55+'WC023'!F55+'WC024'!F55+'WC025'!F55+'WC026'!F55+'WC031'!F55+'WC032'!F55+'WC033'!F55+'WC034'!F55+'WC041'!F55+'WC042'!F55+'WC043'!F55+'WC044'!F55+'WC045'!F55+'WC047'!F55+'WC048'!F55+'WC051'!F55+'WC052'!F55+'WC053'!F55</f>
        <v>379368000</v>
      </c>
      <c r="G55" s="32">
        <f>CPT!G55+'DC1'!G55+'DC2'!G55+'DC3'!G55+'DC4'!G55+'DC5'!G55+'WC011'!G55+'WC012'!G55+'WC013'!G55+'WC014'!G55+'WC015'!G55+'WC022'!G55+'WC023'!G55+'WC024'!G55+'WC025'!G55+'WC026'!G55+'WC031'!G55+'WC032'!G55+'WC033'!G55+'WC034'!G55+'WC041'!G55+'WC042'!G55+'WC043'!G55+'WC044'!G55+'WC045'!G55+'WC047'!G55+'WC048'!G55+'WC051'!G55+'WC052'!G55+'WC053'!G55</f>
        <v>395927000</v>
      </c>
      <c r="H55" s="32">
        <f>CPT!H55+'DC1'!H55+'DC2'!H55+'DC3'!H55+'DC4'!H55+'DC5'!H55+'WC011'!H55+'WC012'!H55+'WC013'!H55+'WC014'!H55+'WC015'!H55+'WC022'!H55+'WC023'!H55+'WC024'!H55+'WC025'!H55+'WC026'!H55+'WC031'!H55+'WC032'!H55+'WC033'!H55+'WC034'!H55+'WC041'!H55+'WC042'!H55+'WC043'!H55+'WC044'!H55+'WC045'!H55+'WC047'!H55+'WC048'!H55+'WC051'!H55+'WC052'!H55+'WC053'!H55</f>
        <v>412559000</v>
      </c>
    </row>
    <row r="56" spans="5:8" x14ac:dyDescent="0.25">
      <c r="E56" s="3" t="s">
        <v>81</v>
      </c>
      <c r="F56" s="7">
        <f>CPT!F56+'DC1'!F56+'DC2'!F56+'DC3'!F56+'DC4'!F56+'DC5'!F56+'WC011'!F56+'WC012'!F56+'WC013'!F56+'WC014'!F56+'WC015'!F56+'WC022'!F56+'WC023'!F56+'WC024'!F56+'WC025'!F56+'WC026'!F56+'WC031'!F56+'WC032'!F56+'WC033'!F56+'WC034'!F56+'WC041'!F56+'WC042'!F56+'WC043'!F56+'WC044'!F56+'WC045'!F56+'WC047'!F56+'WC048'!F56+'WC051'!F56+'WC052'!F56+'WC053'!F56</f>
        <v>4613000</v>
      </c>
      <c r="G56" s="8">
        <f>CPT!G56+'DC1'!G56+'DC2'!G56+'DC3'!G56+'DC4'!G56+'DC5'!G56+'WC011'!G56+'WC012'!G56+'WC013'!G56+'WC014'!G56+'WC015'!G56+'WC022'!G56+'WC023'!G56+'WC024'!G56+'WC025'!G56+'WC026'!G56+'WC031'!G56+'WC032'!G56+'WC033'!G56+'WC034'!G56+'WC041'!G56+'WC042'!G56+'WC043'!G56+'WC044'!G56+'WC045'!G56+'WC047'!G56+'WC048'!G56+'WC051'!G56+'WC052'!G56+'WC053'!G56</f>
        <v>4751000</v>
      </c>
      <c r="H56" s="9">
        <f>CPT!H56+'DC1'!H56+'DC2'!H56+'DC3'!H56+'DC4'!H56+'DC5'!H56+'WC011'!H56+'WC012'!H56+'WC013'!H56+'WC014'!H56+'WC015'!H56+'WC022'!H56+'WC023'!H56+'WC024'!H56+'WC025'!H56+'WC026'!H56+'WC031'!H56+'WC032'!H56+'WC033'!H56+'WC034'!H56+'WC041'!H56+'WC042'!H56+'WC043'!H56+'WC044'!H56+'WC045'!H56+'WC047'!H56+'WC048'!H56+'WC051'!H56+'WC052'!H56+'WC053'!H56</f>
        <v>4894000</v>
      </c>
    </row>
    <row r="57" spans="5:8" x14ac:dyDescent="0.25">
      <c r="E57" s="3" t="s">
        <v>118</v>
      </c>
      <c r="F57" s="7">
        <f>CPT!F57+'DC1'!F57+'DC2'!F57+'DC3'!F57+'DC4'!F57+'DC5'!F57+'WC011'!F57+'WC012'!F57+'WC013'!F57+'WC014'!F57+'WC015'!F57+'WC022'!F57+'WC023'!F57+'WC024'!F57+'WC025'!F57+'WC026'!F57+'WC031'!F57+'WC032'!F57+'WC033'!F57+'WC034'!F57+'WC041'!F57+'WC042'!F57+'WC043'!F57+'WC044'!F57+'WC045'!F57+'WC047'!F57+'WC048'!F57+'WC051'!F57+'WC052'!F57+'WC053'!F57</f>
        <v>1800000</v>
      </c>
      <c r="G57" s="8">
        <f>CPT!G57+'DC1'!G57+'DC2'!G57+'DC3'!G57+'DC4'!G57+'DC5'!G57+'WC011'!G57+'WC012'!G57+'WC013'!G57+'WC014'!G57+'WC015'!G57+'WC022'!G57+'WC023'!G57+'WC024'!G57+'WC025'!G57+'WC026'!G57+'WC031'!G57+'WC032'!G57+'WC033'!G57+'WC034'!G57+'WC041'!G57+'WC042'!G57+'WC043'!G57+'WC044'!G57+'WC045'!G57+'WC047'!G57+'WC048'!G57+'WC051'!G57+'WC052'!G57+'WC053'!G57</f>
        <v>1800000</v>
      </c>
      <c r="H57" s="9">
        <f>CPT!H57+'DC1'!H57+'DC2'!H57+'DC3'!H57+'DC4'!H57+'DC5'!H57+'WC011'!H57+'WC012'!H57+'WC013'!H57+'WC014'!H57+'WC015'!H57+'WC022'!H57+'WC023'!H57+'WC024'!H57+'WC025'!H57+'WC026'!H57+'WC031'!H57+'WC032'!H57+'WC033'!H57+'WC034'!H57+'WC041'!H57+'WC042'!H57+'WC043'!H57+'WC044'!H57+'WC045'!H57+'WC047'!H57+'WC048'!H57+'WC051'!H57+'WC052'!H57+'WC053'!H57</f>
        <v>1881000</v>
      </c>
    </row>
    <row r="58" spans="5:8" x14ac:dyDescent="0.25">
      <c r="E58" s="3" t="s">
        <v>82</v>
      </c>
      <c r="F58" s="7">
        <f>CPT!F58+'DC1'!F58+'DC2'!F58+'DC3'!F58+'DC4'!F58+'DC5'!F58+'WC011'!F58+'WC012'!F58+'WC013'!F58+'WC014'!F58+'WC015'!F58+'WC022'!F58+'WC023'!F58+'WC024'!F58+'WC025'!F58+'WC026'!F58+'WC031'!F58+'WC032'!F58+'WC033'!F58+'WC034'!F58+'WC041'!F58+'WC042'!F58+'WC043'!F58+'WC044'!F58+'WC045'!F58+'WC047'!F58+'WC048'!F58+'WC051'!F58+'WC052'!F58+'WC053'!F58</f>
        <v>12800000</v>
      </c>
      <c r="G58" s="8">
        <f>CPT!G58+'DC1'!G58+'DC2'!G58+'DC3'!G58+'DC4'!G58+'DC5'!G58+'WC011'!G58+'WC012'!G58+'WC013'!G58+'WC014'!G58+'WC015'!G58+'WC022'!G58+'WC023'!G58+'WC024'!G58+'WC025'!G58+'WC026'!G58+'WC031'!G58+'WC032'!G58+'WC033'!G58+'WC034'!G58+'WC041'!G58+'WC042'!G58+'WC043'!G58+'WC044'!G58+'WC045'!G58+'WC047'!G58+'WC048'!G58+'WC051'!G58+'WC052'!G58+'WC053'!G58</f>
        <v>13166000</v>
      </c>
      <c r="H58" s="9">
        <f>CPT!H58+'DC1'!H58+'DC2'!H58+'DC3'!H58+'DC4'!H58+'DC5'!H58+'WC011'!H58+'WC012'!H58+'WC013'!H58+'WC014'!H58+'WC015'!H58+'WC022'!H58+'WC023'!H58+'WC024'!H58+'WC025'!H58+'WC026'!H58+'WC031'!H58+'WC032'!H58+'WC033'!H58+'WC034'!H58+'WC041'!H58+'WC042'!H58+'WC043'!H58+'WC044'!H58+'WC045'!H58+'WC047'!H58+'WC048'!H58+'WC051'!H58+'WC052'!H58+'WC053'!H58</f>
        <v>13742000</v>
      </c>
    </row>
    <row r="59" spans="5:8" x14ac:dyDescent="0.25">
      <c r="E59" s="3" t="s">
        <v>83</v>
      </c>
      <c r="F59" s="7">
        <f>CPT!F59+'DC1'!F59+'DC2'!F59+'DC3'!F59+'DC4'!F59+'DC5'!F59+'WC011'!F59+'WC012'!F59+'WC013'!F59+'WC014'!F59+'WC015'!F59+'WC022'!F59+'WC023'!F59+'WC024'!F59+'WC025'!F59+'WC026'!F59+'WC031'!F59+'WC032'!F59+'WC033'!F59+'WC034'!F59+'WC041'!F59+'WC042'!F59+'WC043'!F59+'WC044'!F59+'WC045'!F59+'WC047'!F59+'WC048'!F59+'WC051'!F59+'WC052'!F59+'WC053'!F59</f>
        <v>350000000</v>
      </c>
      <c r="G59" s="8">
        <f>CPT!G59+'DC1'!G59+'DC2'!G59+'DC3'!G59+'DC4'!G59+'DC5'!G59+'WC011'!G59+'WC012'!G59+'WC013'!G59+'WC014'!G59+'WC015'!G59+'WC022'!G59+'WC023'!G59+'WC024'!G59+'WC025'!G59+'WC026'!G59+'WC031'!G59+'WC032'!G59+'WC033'!G59+'WC034'!G59+'WC041'!G59+'WC042'!G59+'WC043'!G59+'WC044'!G59+'WC045'!G59+'WC047'!G59+'WC048'!G59+'WC051'!G59+'WC052'!G59+'WC053'!G59</f>
        <v>365750000</v>
      </c>
      <c r="H59" s="9">
        <f>CPT!H59+'DC1'!H59+'DC2'!H59+'DC3'!H59+'DC4'!H59+'DC5'!H59+'WC011'!H59+'WC012'!H59+'WC013'!H59+'WC014'!H59+'WC015'!H59+'WC022'!H59+'WC023'!H59+'WC024'!H59+'WC025'!H59+'WC026'!H59+'WC031'!H59+'WC032'!H59+'WC033'!H59+'WC034'!H59+'WC041'!H59+'WC042'!H59+'WC043'!H59+'WC044'!H59+'WC045'!H59+'WC047'!H59+'WC048'!H59+'WC051'!H59+'WC052'!H59+'WC053'!H59</f>
        <v>381112000</v>
      </c>
    </row>
    <row r="60" spans="5:8" x14ac:dyDescent="0.25">
      <c r="E60" s="3" t="s">
        <v>84</v>
      </c>
      <c r="F60" s="10">
        <f>CPT!F60+'DC1'!F60+'DC2'!F60+'DC3'!F60+'DC4'!F60+'DC5'!F60+'WC011'!F60+'WC012'!F60+'WC013'!F60+'WC014'!F60+'WC015'!F60+'WC022'!F60+'WC023'!F60+'WC024'!F60+'WC025'!F60+'WC026'!F60+'WC031'!F60+'WC032'!F60+'WC033'!F60+'WC034'!F60+'WC041'!F60+'WC042'!F60+'WC043'!F60+'WC044'!F60+'WC045'!F60+'WC047'!F60+'WC048'!F60+'WC051'!F60+'WC052'!F60+'WC053'!F60</f>
        <v>10155000</v>
      </c>
      <c r="G60" s="11">
        <f>CPT!G60+'DC1'!G60+'DC2'!G60+'DC3'!G60+'DC4'!G60+'DC5'!G60+'WC011'!G60+'WC012'!G60+'WC013'!G60+'WC014'!G60+'WC015'!G60+'WC022'!G60+'WC023'!G60+'WC024'!G60+'WC025'!G60+'WC026'!G60+'WC031'!G60+'WC032'!G60+'WC033'!G60+'WC034'!G60+'WC041'!G60+'WC042'!G60+'WC043'!G60+'WC044'!G60+'WC045'!G60+'WC047'!G60+'WC048'!G60+'WC051'!G60+'WC052'!G60+'WC053'!G60</f>
        <v>10460000</v>
      </c>
      <c r="H60" s="12">
        <f>CPT!H60+'DC1'!H60+'DC2'!H60+'DC3'!H60+'DC4'!H60+'DC5'!H60+'WC011'!H60+'WC012'!H60+'WC013'!H60+'WC014'!H60+'WC015'!H60+'WC022'!H60+'WC023'!H60+'WC024'!H60+'WC025'!H60+'WC026'!H60+'WC031'!H60+'WC032'!H60+'WC033'!H60+'WC034'!H60+'WC041'!H60+'WC042'!H60+'WC043'!H60+'WC044'!H60+'WC045'!H60+'WC047'!H60+'WC048'!H60+'WC051'!H60+'WC052'!H60+'WC053'!H60</f>
        <v>10930000</v>
      </c>
    </row>
    <row r="61" spans="5:8" x14ac:dyDescent="0.25">
      <c r="F61" s="8"/>
      <c r="G61" s="8"/>
      <c r="H61" s="8"/>
    </row>
    <row r="62" spans="5:8" x14ac:dyDescent="0.25">
      <c r="E62" s="1" t="s">
        <v>85</v>
      </c>
      <c r="F62" s="32">
        <f>CPT!F62+'DC1'!F62+'DC2'!F62+'DC3'!F62+'DC4'!F62+'DC5'!F62+'WC011'!F62+'WC012'!F62+'WC013'!F62+'WC014'!F62+'WC015'!F62+'WC022'!F62+'WC023'!F62+'WC024'!F62+'WC025'!F62+'WC026'!F62+'WC031'!F62+'WC032'!F62+'WC033'!F62+'WC034'!F62+'WC041'!F62+'WC042'!F62+'WC043'!F62+'WC044'!F62+'WC045'!F62+'WC047'!F62+'WC048'!F62+'WC051'!F62+'WC052'!F62+'WC053'!F62</f>
        <v>35040000</v>
      </c>
      <c r="G62" s="32">
        <f>CPT!G62+'DC1'!G62+'DC2'!G62+'DC3'!G62+'DC4'!G62+'DC5'!G62+'WC011'!G62+'WC012'!G62+'WC013'!G62+'WC014'!G62+'WC015'!G62+'WC022'!G62+'WC023'!G62+'WC024'!G62+'WC025'!G62+'WC026'!G62+'WC031'!G62+'WC032'!G62+'WC033'!G62+'WC034'!G62+'WC041'!G62+'WC042'!G62+'WC043'!G62+'WC044'!G62+'WC045'!G62+'WC047'!G62+'WC048'!G62+'WC051'!G62+'WC052'!G62+'WC053'!G62</f>
        <v>36347000</v>
      </c>
      <c r="H62" s="32">
        <f>CPT!H62+'DC1'!H62+'DC2'!H62+'DC3'!H62+'DC4'!H62+'DC5'!H62+'WC011'!H62+'WC012'!H62+'WC013'!H62+'WC014'!H62+'WC015'!H62+'WC022'!H62+'WC023'!H62+'WC024'!H62+'WC025'!H62+'WC026'!H62+'WC031'!H62+'WC032'!H62+'WC033'!H62+'WC034'!H62+'WC041'!H62+'WC042'!H62+'WC043'!H62+'WC044'!H62+'WC045'!H62+'WC047'!H62+'WC048'!H62+'WC051'!H62+'WC052'!H62+'WC053'!H62</f>
        <v>37621000</v>
      </c>
    </row>
    <row r="63" spans="5:8" x14ac:dyDescent="0.25">
      <c r="E63" s="3" t="s">
        <v>86</v>
      </c>
      <c r="F63" s="4">
        <f>CPT!F63+'DC1'!F63+'DC2'!F63+'DC3'!F63+'DC4'!F63+'DC5'!F63+'WC011'!F63+'WC012'!F63+'WC013'!F63+'WC014'!F63+'WC015'!F63+'WC022'!F63+'WC023'!F63+'WC024'!F63+'WC025'!F63+'WC026'!F63+'WC031'!F63+'WC032'!F63+'WC033'!F63+'WC034'!F63+'WC041'!F63+'WC042'!F63+'WC043'!F63+'WC044'!F63+'WC045'!F63+'WC047'!F63+'WC048'!F63+'WC051'!F63+'WC052'!F63+'WC053'!F63</f>
        <v>35040000</v>
      </c>
      <c r="G63" s="5">
        <f>CPT!G63+'DC1'!G63+'DC2'!G63+'DC3'!G63+'DC4'!G63+'DC5'!G63+'WC011'!G63+'WC012'!G63+'WC013'!G63+'WC014'!G63+'WC015'!G63+'WC022'!G63+'WC023'!G63+'WC024'!G63+'WC025'!G63+'WC026'!G63+'WC031'!G63+'WC032'!G63+'WC033'!G63+'WC034'!G63+'WC041'!G63+'WC042'!G63+'WC043'!G63+'WC044'!G63+'WC045'!G63+'WC047'!G63+'WC048'!G63+'WC051'!G63+'WC052'!G63+'WC053'!G63</f>
        <v>36347000</v>
      </c>
      <c r="H63" s="6">
        <f>CPT!H63+'DC1'!H63+'DC2'!H63+'DC3'!H63+'DC4'!H63+'DC5'!H63+'WC011'!H63+'WC012'!H63+'WC013'!H63+'WC014'!H63+'WC015'!H63+'WC022'!H63+'WC023'!H63+'WC024'!H63+'WC025'!H63+'WC026'!H63+'WC031'!H63+'WC032'!H63+'WC033'!H63+'WC034'!H63+'WC041'!H63+'WC042'!H63+'WC043'!H63+'WC044'!H63+'WC045'!H63+'WC047'!H63+'WC048'!H63+'WC051'!H63+'WC052'!H63+'WC053'!H63</f>
        <v>37621000</v>
      </c>
    </row>
    <row r="64" spans="5:8" x14ac:dyDescent="0.25">
      <c r="E64" s="3"/>
      <c r="F64" s="7">
        <f>CPT!F64+'DC1'!F64+'DC2'!F64+'DC3'!F64+'DC4'!F64+'DC5'!F64+'WC011'!F64+'WC012'!F64+'WC013'!F64+'WC014'!F64+'WC015'!F64+'WC022'!F64+'WC023'!F64+'WC024'!F64+'WC025'!F64+'WC026'!F64+'WC031'!F64+'WC032'!F64+'WC033'!F64+'WC034'!F64+'WC041'!F64+'WC042'!F64+'WC043'!F64+'WC044'!F64+'WC045'!F64+'WC047'!F64+'WC048'!F64+'WC051'!F64+'WC052'!F64+'WC053'!F64</f>
        <v>0</v>
      </c>
      <c r="G64" s="8">
        <f>CPT!G64+'DC1'!G64+'DC2'!G64+'DC3'!G64+'DC4'!G64+'DC5'!G64+'WC011'!G64+'WC012'!G64+'WC013'!G64+'WC014'!G64+'WC015'!G64+'WC022'!G64+'WC023'!G64+'WC024'!G64+'WC025'!G64+'WC026'!G64+'WC031'!G64+'WC032'!G64+'WC033'!G64+'WC034'!G64+'WC041'!G64+'WC042'!G64+'WC043'!G64+'WC044'!G64+'WC045'!G64+'WC047'!G64+'WC048'!G64+'WC051'!G64+'WC052'!G64+'WC053'!G64</f>
        <v>0</v>
      </c>
      <c r="H64" s="9">
        <f>CPT!H64+'DC1'!H64+'DC2'!H64+'DC3'!H64+'DC4'!H64+'DC5'!H64+'WC011'!H64+'WC012'!H64+'WC013'!H64+'WC014'!H64+'WC015'!H64+'WC022'!H64+'WC023'!H64+'WC024'!H64+'WC025'!H64+'WC026'!H64+'WC031'!H64+'WC032'!H64+'WC033'!H64+'WC034'!H64+'WC041'!H64+'WC042'!H64+'WC043'!H64+'WC044'!H64+'WC045'!H64+'WC047'!H64+'WC048'!H64+'WC051'!H64+'WC052'!H64+'WC053'!H64</f>
        <v>0</v>
      </c>
    </row>
    <row r="65" spans="5:8" x14ac:dyDescent="0.25">
      <c r="E65" s="3"/>
      <c r="F65" s="7">
        <f>CPT!F65+'DC1'!F65+'DC2'!F65+'DC3'!F65+'DC4'!F65+'DC5'!F65+'WC011'!F65+'WC012'!F65+'WC013'!F65+'WC014'!F65+'WC015'!F65+'WC022'!F65+'WC023'!F65+'WC024'!F65+'WC025'!F65+'WC026'!F65+'WC031'!F65+'WC032'!F65+'WC033'!F65+'WC034'!F65+'WC041'!F65+'WC042'!F65+'WC043'!F65+'WC044'!F65+'WC045'!F65+'WC047'!F65+'WC048'!F65+'WC051'!F65+'WC052'!F65+'WC053'!F65</f>
        <v>0</v>
      </c>
      <c r="G65" s="8">
        <f>CPT!G65+'DC1'!G65+'DC2'!G65+'DC3'!G65+'DC4'!G65+'DC5'!G65+'WC011'!G65+'WC012'!G65+'WC013'!G65+'WC014'!G65+'WC015'!G65+'WC022'!G65+'WC023'!G65+'WC024'!G65+'WC025'!G65+'WC026'!G65+'WC031'!G65+'WC032'!G65+'WC033'!G65+'WC034'!G65+'WC041'!G65+'WC042'!G65+'WC043'!G65+'WC044'!G65+'WC045'!G65+'WC047'!G65+'WC048'!G65+'WC051'!G65+'WC052'!G65+'WC053'!G65</f>
        <v>0</v>
      </c>
      <c r="H65" s="9">
        <f>CPT!H65+'DC1'!H65+'DC2'!H65+'DC3'!H65+'DC4'!H65+'DC5'!H65+'WC011'!H65+'WC012'!H65+'WC013'!H65+'WC014'!H65+'WC015'!H65+'WC022'!H65+'WC023'!H65+'WC024'!H65+'WC025'!H65+'WC026'!H65+'WC031'!H65+'WC032'!H65+'WC033'!H65+'WC034'!H65+'WC041'!H65+'WC042'!H65+'WC043'!H65+'WC044'!H65+'WC045'!H65+'WC047'!H65+'WC048'!H65+'WC051'!H65+'WC052'!H65+'WC053'!H65</f>
        <v>0</v>
      </c>
    </row>
    <row r="66" spans="5:8" x14ac:dyDescent="0.25">
      <c r="E66" s="3"/>
      <c r="F66" s="10">
        <f>CPT!F66+'DC1'!F66+'DC2'!F66+'DC3'!F66+'DC4'!F66+'DC5'!F66+'WC011'!F66+'WC012'!F66+'WC013'!F66+'WC014'!F66+'WC015'!F66+'WC022'!F66+'WC023'!F66+'WC024'!F66+'WC025'!F66+'WC026'!F66+'WC031'!F66+'WC032'!F66+'WC033'!F66+'WC034'!F66+'WC041'!F66+'WC042'!F66+'WC043'!F66+'WC044'!F66+'WC045'!F66+'WC047'!F66+'WC048'!F66+'WC051'!F66+'WC052'!F66+'WC053'!F66</f>
        <v>0</v>
      </c>
      <c r="G66" s="11">
        <f>CPT!G66+'DC1'!G66+'DC2'!G66+'DC3'!G66+'DC4'!G66+'DC5'!G66+'WC011'!G66+'WC012'!G66+'WC013'!G66+'WC014'!G66+'WC015'!G66+'WC022'!G66+'WC023'!G66+'WC024'!G66+'WC025'!G66+'WC026'!G66+'WC031'!G66+'WC032'!G66+'WC033'!G66+'WC034'!G66+'WC041'!G66+'WC042'!G66+'WC043'!G66+'WC044'!G66+'WC045'!G66+'WC047'!G66+'WC048'!G66+'WC051'!G66+'WC052'!G66+'WC053'!G66</f>
        <v>0</v>
      </c>
      <c r="H66" s="12">
        <f>CPT!H66+'DC1'!H66+'DC2'!H66+'DC3'!H66+'DC4'!H66+'DC5'!H66+'WC011'!H66+'WC012'!H66+'WC013'!H66+'WC014'!H66+'WC015'!H66+'WC022'!H66+'WC023'!H66+'WC024'!H66+'WC025'!H66+'WC026'!H66+'WC031'!H66+'WC032'!H66+'WC033'!H66+'WC034'!H66+'WC041'!H66+'WC042'!H66+'WC043'!H66+'WC044'!H66+'WC045'!H66+'WC047'!H66+'WC048'!H66+'WC051'!H66+'WC052'!H66+'WC053'!H66</f>
        <v>0</v>
      </c>
    </row>
    <row r="67" spans="5:8" x14ac:dyDescent="0.25">
      <c r="F67" s="8"/>
      <c r="G67" s="8"/>
      <c r="H67" s="8"/>
    </row>
    <row r="68" spans="5:8" x14ac:dyDescent="0.25">
      <c r="E68" s="1" t="s">
        <v>87</v>
      </c>
      <c r="F68" s="32">
        <f>CPT!F68+'DC1'!F68+'DC2'!F68+'DC3'!F68+'DC4'!F68+'DC5'!F68+'WC011'!F68+'WC012'!F68+'WC013'!F68+'WC014'!F68+'WC015'!F68+'WC022'!F68+'WC023'!F68+'WC024'!F68+'WC025'!F68+'WC026'!F68+'WC031'!F68+'WC032'!F68+'WC033'!F68+'WC034'!F68+'WC041'!F68+'WC042'!F68+'WC043'!F68+'WC044'!F68+'WC045'!F68+'WC047'!F68+'WC048'!F68+'WC051'!F68+'WC052'!F68+'WC053'!F68</f>
        <v>642363000</v>
      </c>
      <c r="G68" s="32">
        <f>CPT!G68+'DC1'!G68+'DC2'!G68+'DC3'!G68+'DC4'!G68+'DC5'!G68+'WC011'!G68+'WC012'!G68+'WC013'!G68+'WC014'!G68+'WC015'!G68+'WC022'!G68+'WC023'!G68+'WC024'!G68+'WC025'!G68+'WC026'!G68+'WC031'!G68+'WC032'!G68+'WC033'!G68+'WC034'!G68+'WC041'!G68+'WC042'!G68+'WC043'!G68+'WC044'!G68+'WC045'!G68+'WC047'!G68+'WC048'!G68+'WC051'!G68+'WC052'!G68+'WC053'!G68</f>
        <v>665362000</v>
      </c>
      <c r="H68" s="32">
        <f>CPT!H68+'DC1'!H68+'DC2'!H68+'DC3'!H68+'DC4'!H68+'DC5'!H68+'WC011'!H68+'WC012'!H68+'WC013'!H68+'WC014'!H68+'WC015'!H68+'WC022'!H68+'WC023'!H68+'WC024'!H68+'WC025'!H68+'WC026'!H68+'WC031'!H68+'WC032'!H68+'WC033'!H68+'WC034'!H68+'WC041'!H68+'WC042'!H68+'WC043'!H68+'WC044'!H68+'WC045'!H68+'WC047'!H68+'WC048'!H68+'WC051'!H68+'WC052'!H68+'WC053'!H68</f>
        <v>689242000</v>
      </c>
    </row>
    <row r="69" spans="5:8" x14ac:dyDescent="0.25">
      <c r="E69" s="3" t="s">
        <v>88</v>
      </c>
      <c r="F69" s="4">
        <f>CPT!F69+'DC1'!F69+'DC2'!F69+'DC3'!F69+'DC4'!F69+'DC5'!F69+'WC011'!F69+'WC012'!F69+'WC013'!F69+'WC014'!F69+'WC015'!F69+'WC022'!F69+'WC023'!F69+'WC024'!F69+'WC025'!F69+'WC026'!F69+'WC031'!F69+'WC032'!F69+'WC033'!F69+'WC034'!F69+'WC041'!F69+'WC042'!F69+'WC043'!F69+'WC044'!F69+'WC045'!F69+'WC047'!F69+'WC048'!F69+'WC051'!F69+'WC052'!F69+'WC053'!F69</f>
        <v>336476000</v>
      </c>
      <c r="G69" s="5">
        <f>CPT!G69+'DC1'!G69+'DC2'!G69+'DC3'!G69+'DC4'!G69+'DC5'!G69+'WC011'!G69+'WC012'!G69+'WC013'!G69+'WC014'!G69+'WC015'!G69+'WC022'!G69+'WC023'!G69+'WC024'!G69+'WC025'!G69+'WC026'!G69+'WC031'!G69+'WC032'!G69+'WC033'!G69+'WC034'!G69+'WC041'!G69+'WC042'!G69+'WC043'!G69+'WC044'!G69+'WC045'!G69+'WC047'!G69+'WC048'!G69+'WC051'!G69+'WC052'!G69+'WC053'!G69</f>
        <v>345527000</v>
      </c>
      <c r="H69" s="6">
        <f>CPT!H69+'DC1'!H69+'DC2'!H69+'DC3'!H69+'DC4'!H69+'DC5'!H69+'WC011'!H69+'WC012'!H69+'WC013'!H69+'WC014'!H69+'WC015'!H69+'WC022'!H69+'WC023'!H69+'WC024'!H69+'WC025'!H69+'WC026'!H69+'WC031'!H69+'WC032'!H69+'WC033'!H69+'WC034'!H69+'WC041'!H69+'WC042'!H69+'WC043'!H69+'WC044'!H69+'WC045'!H69+'WC047'!H69+'WC048'!H69+'WC051'!H69+'WC052'!H69+'WC053'!H69</f>
        <v>354822000</v>
      </c>
    </row>
    <row r="70" spans="5:8" x14ac:dyDescent="0.25">
      <c r="E70" s="3" t="s">
        <v>89</v>
      </c>
      <c r="F70" s="7">
        <f>CPT!F70+'DC1'!F70+'DC2'!F70+'DC3'!F70+'DC4'!F70+'DC5'!F70+'WC011'!F70+'WC012'!F70+'WC013'!F70+'WC014'!F70+'WC015'!F70+'WC022'!F70+'WC023'!F70+'WC024'!F70+'WC025'!F70+'WC026'!F70+'WC031'!F70+'WC032'!F70+'WC033'!F70+'WC034'!F70+'WC041'!F70+'WC042'!F70+'WC043'!F70+'WC044'!F70+'WC045'!F70+'WC047'!F70+'WC048'!F70+'WC051'!F70+'WC052'!F70+'WC053'!F70</f>
        <v>6068000</v>
      </c>
      <c r="G70" s="8">
        <f>CPT!G70+'DC1'!G70+'DC2'!G70+'DC3'!G70+'DC4'!G70+'DC5'!G70+'WC011'!G70+'WC012'!G70+'WC013'!G70+'WC014'!G70+'WC015'!G70+'WC022'!G70+'WC023'!G70+'WC024'!G70+'WC025'!G70+'WC026'!G70+'WC031'!G70+'WC032'!G70+'WC033'!G70+'WC034'!G70+'WC041'!G70+'WC042'!G70+'WC043'!G70+'WC044'!G70+'WC045'!G70+'WC047'!G70+'WC048'!G70+'WC051'!G70+'WC052'!G70+'WC053'!G70</f>
        <v>6232000</v>
      </c>
      <c r="H70" s="9">
        <f>CPT!H70+'DC1'!H70+'DC2'!H70+'DC3'!H70+'DC4'!H70+'DC5'!H70+'WC011'!H70+'WC012'!H70+'WC013'!H70+'WC014'!H70+'WC015'!H70+'WC022'!H70+'WC023'!H70+'WC024'!H70+'WC025'!H70+'WC026'!H70+'WC031'!H70+'WC032'!H70+'WC033'!H70+'WC034'!H70+'WC041'!H70+'WC042'!H70+'WC043'!H70+'WC044'!H70+'WC045'!H70+'WC047'!H70+'WC048'!H70+'WC051'!H70+'WC052'!H70+'WC053'!H70</f>
        <v>6400000</v>
      </c>
    </row>
    <row r="71" spans="5:8" x14ac:dyDescent="0.25">
      <c r="E71" s="3" t="s">
        <v>90</v>
      </c>
      <c r="F71" s="7">
        <f>CPT!F71+'DC1'!F71+'DC2'!F71+'DC3'!F71+'DC4'!F71+'DC5'!F71+'WC011'!F71+'WC012'!F71+'WC013'!F71+'WC014'!F71+'WC015'!F71+'WC022'!F71+'WC023'!F71+'WC024'!F71+'WC025'!F71+'WC026'!F71+'WC031'!F71+'WC032'!F71+'WC033'!F71+'WC034'!F71+'WC041'!F71+'WC042'!F71+'WC043'!F71+'WC044'!F71+'WC045'!F71+'WC047'!F71+'WC048'!F71+'WC051'!F71+'WC052'!F71+'WC053'!F71</f>
        <v>299819000</v>
      </c>
      <c r="G71" s="8">
        <f>CPT!G71+'DC1'!G71+'DC2'!G71+'DC3'!G71+'DC4'!G71+'DC5'!G71+'WC011'!G71+'WC012'!G71+'WC013'!G71+'WC014'!G71+'WC015'!G71+'WC022'!G71+'WC023'!G71+'WC024'!G71+'WC025'!G71+'WC026'!G71+'WC031'!G71+'WC032'!G71+'WC033'!G71+'WC034'!G71+'WC041'!G71+'WC042'!G71+'WC043'!G71+'WC044'!G71+'WC045'!G71+'WC047'!G71+'WC048'!G71+'WC051'!G71+'WC052'!G71+'WC053'!G71</f>
        <v>313603000</v>
      </c>
      <c r="H71" s="9">
        <f>CPT!H71+'DC1'!H71+'DC2'!H71+'DC3'!H71+'DC4'!H71+'DC5'!H71+'WC011'!H71+'WC012'!H71+'WC013'!H71+'WC014'!H71+'WC015'!H71+'WC022'!H71+'WC023'!H71+'WC024'!H71+'WC025'!H71+'WC026'!H71+'WC031'!H71+'WC032'!H71+'WC033'!H71+'WC034'!H71+'WC041'!H71+'WC042'!H71+'WC043'!H71+'WC044'!H71+'WC045'!H71+'WC047'!H71+'WC048'!H71+'WC051'!H71+'WC052'!H71+'WC053'!H71</f>
        <v>328020000</v>
      </c>
    </row>
    <row r="72" spans="5:8" x14ac:dyDescent="0.25">
      <c r="E72" s="3"/>
      <c r="F72" s="10">
        <f>CPT!F72+'DC1'!F72+'DC2'!F72+'DC3'!F72+'DC4'!F72+'DC5'!F72+'WC011'!F72+'WC012'!F72+'WC013'!F72+'WC014'!F72+'WC015'!F72+'WC022'!F72+'WC023'!F72+'WC024'!F72+'WC025'!F72+'WC026'!F72+'WC031'!F72+'WC032'!F72+'WC033'!F72+'WC034'!F72+'WC041'!F72+'WC042'!F72+'WC043'!F72+'WC044'!F72+'WC045'!F72+'WC047'!F72+'WC048'!F72+'WC051'!F72+'WC052'!F72+'WC053'!F72</f>
        <v>0</v>
      </c>
      <c r="G72" s="11">
        <f>CPT!G72+'DC1'!G72+'DC2'!G72+'DC3'!G72+'DC4'!G72+'DC5'!G72+'WC011'!G72+'WC012'!G72+'WC013'!G72+'WC014'!G72+'WC015'!G72+'WC022'!G72+'WC023'!G72+'WC024'!G72+'WC025'!G72+'WC026'!G72+'WC031'!G72+'WC032'!G72+'WC033'!G72+'WC034'!G72+'WC041'!G72+'WC042'!G72+'WC043'!G72+'WC044'!G72+'WC045'!G72+'WC047'!G72+'WC048'!G72+'WC051'!G72+'WC052'!G72+'WC053'!G72</f>
        <v>0</v>
      </c>
      <c r="H72" s="12">
        <f>CPT!H72+'DC1'!H72+'DC2'!H72+'DC3'!H72+'DC4'!H72+'DC5'!H72+'WC011'!H72+'WC012'!H72+'WC013'!H72+'WC014'!H72+'WC015'!H72+'WC022'!H72+'WC023'!H72+'WC024'!H72+'WC025'!H72+'WC026'!H72+'WC031'!H72+'WC032'!H72+'WC033'!H72+'WC034'!H72+'WC041'!H72+'WC042'!H72+'WC043'!H72+'WC044'!H72+'WC045'!H72+'WC047'!H72+'WC048'!H72+'WC051'!H72+'WC052'!H72+'WC053'!H72</f>
        <v>0</v>
      </c>
    </row>
    <row r="73" spans="5:8" x14ac:dyDescent="0.25">
      <c r="F73" s="8"/>
      <c r="G73" s="8"/>
      <c r="H73" s="8"/>
    </row>
    <row r="74" spans="5:8" x14ac:dyDescent="0.25">
      <c r="E74" s="1" t="s">
        <v>91</v>
      </c>
      <c r="F74" s="32">
        <f>CPT!F74+'DC1'!F74+'DC2'!F74+'DC3'!F74+'DC4'!F74+'DC5'!F74+'WC011'!F74+'WC012'!F74+'WC013'!F74+'WC014'!F74+'WC015'!F74+'WC022'!F74+'WC023'!F74+'WC024'!F74+'WC025'!F74+'WC026'!F74+'WC031'!F74+'WC032'!F74+'WC033'!F74+'WC034'!F74+'WC041'!F74+'WC042'!F74+'WC043'!F74+'WC044'!F74+'WC045'!F74+'WC047'!F74+'WC048'!F74+'WC051'!F74+'WC052'!F74+'WC053'!F74</f>
        <v>0</v>
      </c>
      <c r="G74" s="32">
        <f>CPT!G74+'DC1'!G74+'DC2'!G74+'DC3'!G74+'DC4'!G74+'DC5'!G74+'WC011'!G74+'WC012'!G74+'WC013'!G74+'WC014'!G74+'WC015'!G74+'WC022'!G74+'WC023'!G74+'WC024'!G74+'WC025'!G74+'WC026'!G74+'WC031'!G74+'WC032'!G74+'WC033'!G74+'WC034'!G74+'WC041'!G74+'WC042'!G74+'WC043'!G74+'WC044'!G74+'WC045'!G74+'WC047'!G74+'WC048'!G74+'WC051'!G74+'WC052'!G74+'WC053'!G74</f>
        <v>0</v>
      </c>
      <c r="H74" s="32">
        <f>CPT!H74+'DC1'!H74+'DC2'!H74+'DC3'!H74+'DC4'!H74+'DC5'!H74+'WC011'!H74+'WC012'!H74+'WC013'!H74+'WC014'!H74+'WC015'!H74+'WC022'!H74+'WC023'!H74+'WC024'!H74+'WC025'!H74+'WC026'!H74+'WC031'!H74+'WC032'!H74+'WC033'!H74+'WC034'!H74+'WC041'!H74+'WC042'!H74+'WC043'!H74+'WC044'!H74+'WC045'!H74+'WC047'!H74+'WC048'!H74+'WC051'!H74+'WC052'!H74+'WC053'!H74</f>
        <v>0</v>
      </c>
    </row>
    <row r="75" spans="5:8" x14ac:dyDescent="0.25">
      <c r="E75" s="3" t="s">
        <v>92</v>
      </c>
      <c r="F75" s="4">
        <f>CPT!F75+'DC1'!F75+'DC2'!F75+'DC3'!F75+'DC4'!F75+'DC5'!F75+'WC011'!F75+'WC012'!F75+'WC013'!F75+'WC014'!F75+'WC015'!F75+'WC022'!F75+'WC023'!F75+'WC024'!F75+'WC025'!F75+'WC026'!F75+'WC031'!F75+'WC032'!F75+'WC033'!F75+'WC034'!F75+'WC041'!F75+'WC042'!F75+'WC043'!F75+'WC044'!F75+'WC045'!F75+'WC047'!F75+'WC048'!F75+'WC051'!F75+'WC052'!F75+'WC053'!F75</f>
        <v>0</v>
      </c>
      <c r="G75" s="5">
        <f>CPT!G75+'DC1'!G75+'DC2'!G75+'DC3'!G75+'DC4'!G75+'DC5'!G75+'WC011'!G75+'WC012'!G75+'WC013'!G75+'WC014'!G75+'WC015'!G75+'WC022'!G75+'WC023'!G75+'WC024'!G75+'WC025'!G75+'WC026'!G75+'WC031'!G75+'WC032'!G75+'WC033'!G75+'WC034'!G75+'WC041'!G75+'WC042'!G75+'WC043'!G75+'WC044'!G75+'WC045'!G75+'WC047'!G75+'WC048'!G75+'WC051'!G75+'WC052'!G75+'WC053'!G75</f>
        <v>0</v>
      </c>
      <c r="H75" s="6">
        <f>CPT!H75+'DC1'!H75+'DC2'!H75+'DC3'!H75+'DC4'!H75+'DC5'!H75+'WC011'!H75+'WC012'!H75+'WC013'!H75+'WC014'!H75+'WC015'!H75+'WC022'!H75+'WC023'!H75+'WC024'!H75+'WC025'!H75+'WC026'!H75+'WC031'!H75+'WC032'!H75+'WC033'!H75+'WC034'!H75+'WC041'!H75+'WC042'!H75+'WC043'!H75+'WC044'!H75+'WC045'!H75+'WC047'!H75+'WC048'!H75+'WC051'!H75+'WC052'!H75+'WC053'!H75</f>
        <v>0</v>
      </c>
    </row>
    <row r="76" spans="5:8" x14ac:dyDescent="0.25">
      <c r="E76" s="3"/>
      <c r="F76" s="7">
        <f>CPT!F76+'DC1'!F76+'DC2'!F76+'DC3'!F76+'DC4'!F76+'DC5'!F76+'WC011'!F76+'WC012'!F76+'WC013'!F76+'WC014'!F76+'WC015'!F76+'WC022'!F76+'WC023'!F76+'WC024'!F76+'WC025'!F76+'WC026'!F76+'WC031'!F76+'WC032'!F76+'WC033'!F76+'WC034'!F76+'WC041'!F76+'WC042'!F76+'WC043'!F76+'WC044'!F76+'WC045'!F76+'WC047'!F76+'WC048'!F76+'WC051'!F76+'WC052'!F76+'WC053'!F76</f>
        <v>0</v>
      </c>
      <c r="G76" s="8">
        <f>CPT!G76+'DC1'!G76+'DC2'!G76+'DC3'!G76+'DC4'!G76+'DC5'!G76+'WC011'!G76+'WC012'!G76+'WC013'!G76+'WC014'!G76+'WC015'!G76+'WC022'!G76+'WC023'!G76+'WC024'!G76+'WC025'!G76+'WC026'!G76+'WC031'!G76+'WC032'!G76+'WC033'!G76+'WC034'!G76+'WC041'!G76+'WC042'!G76+'WC043'!G76+'WC044'!G76+'WC045'!G76+'WC047'!G76+'WC048'!G76+'WC051'!G76+'WC052'!G76+'WC053'!G76</f>
        <v>0</v>
      </c>
      <c r="H76" s="9">
        <f>CPT!H76+'DC1'!H76+'DC2'!H76+'DC3'!H76+'DC4'!H76+'DC5'!H76+'WC011'!H76+'WC012'!H76+'WC013'!H76+'WC014'!H76+'WC015'!H76+'WC022'!H76+'WC023'!H76+'WC024'!H76+'WC025'!H76+'WC026'!H76+'WC031'!H76+'WC032'!H76+'WC033'!H76+'WC034'!H76+'WC041'!H76+'WC042'!H76+'WC043'!H76+'WC044'!H76+'WC045'!H76+'WC047'!H76+'WC048'!H76+'WC051'!H76+'WC052'!H76+'WC053'!H76</f>
        <v>0</v>
      </c>
    </row>
    <row r="77" spans="5:8" x14ac:dyDescent="0.25">
      <c r="E77" s="3"/>
      <c r="F77" s="7">
        <f>CPT!F77+'DC1'!F77+'DC2'!F77+'DC3'!F77+'DC4'!F77+'DC5'!F77+'WC011'!F77+'WC012'!F77+'WC013'!F77+'WC014'!F77+'WC015'!F77+'WC022'!F77+'WC023'!F77+'WC024'!F77+'WC025'!F77+'WC026'!F77+'WC031'!F77+'WC032'!F77+'WC033'!F77+'WC034'!F77+'WC041'!F77+'WC042'!F77+'WC043'!F77+'WC044'!F77+'WC045'!F77+'WC047'!F77+'WC048'!F77+'WC051'!F77+'WC052'!F77+'WC053'!F77</f>
        <v>0</v>
      </c>
      <c r="G77" s="8">
        <f>CPT!G77+'DC1'!G77+'DC2'!G77+'DC3'!G77+'DC4'!G77+'DC5'!G77+'WC011'!G77+'WC012'!G77+'WC013'!G77+'WC014'!G77+'WC015'!G77+'WC022'!G77+'WC023'!G77+'WC024'!G77+'WC025'!G77+'WC026'!G77+'WC031'!G77+'WC032'!G77+'WC033'!G77+'WC034'!G77+'WC041'!G77+'WC042'!G77+'WC043'!G77+'WC044'!G77+'WC045'!G77+'WC047'!G77+'WC048'!G77+'WC051'!G77+'WC052'!G77+'WC053'!G77</f>
        <v>0</v>
      </c>
      <c r="H77" s="9">
        <f>CPT!H77+'DC1'!H77+'DC2'!H77+'DC3'!H77+'DC4'!H77+'DC5'!H77+'WC011'!H77+'WC012'!H77+'WC013'!H77+'WC014'!H77+'WC015'!H77+'WC022'!H77+'WC023'!H77+'WC024'!H77+'WC025'!H77+'WC026'!H77+'WC031'!H77+'WC032'!H77+'WC033'!H77+'WC034'!H77+'WC041'!H77+'WC042'!H77+'WC043'!H77+'WC044'!H77+'WC045'!H77+'WC047'!H77+'WC048'!H77+'WC051'!H77+'WC052'!H77+'WC053'!H77</f>
        <v>0</v>
      </c>
    </row>
    <row r="78" spans="5:8" x14ac:dyDescent="0.25">
      <c r="E78" s="3"/>
      <c r="F78" s="10">
        <f>CPT!F78+'DC1'!F78+'DC2'!F78+'DC3'!F78+'DC4'!F78+'DC5'!F78+'WC011'!F78+'WC012'!F78+'WC013'!F78+'WC014'!F78+'WC015'!F78+'WC022'!F78+'WC023'!F78+'WC024'!F78+'WC025'!F78+'WC026'!F78+'WC031'!F78+'WC032'!F78+'WC033'!F78+'WC034'!F78+'WC041'!F78+'WC042'!F78+'WC043'!F78+'WC044'!F78+'WC045'!F78+'WC047'!F78+'WC048'!F78+'WC051'!F78+'WC052'!F78+'WC053'!F78</f>
        <v>0</v>
      </c>
      <c r="G78" s="11">
        <f>CPT!G78+'DC1'!G78+'DC2'!G78+'DC3'!G78+'DC4'!G78+'DC5'!G78+'WC011'!G78+'WC012'!G78+'WC013'!G78+'WC014'!G78+'WC015'!G78+'WC022'!G78+'WC023'!G78+'WC024'!G78+'WC025'!G78+'WC026'!G78+'WC031'!G78+'WC032'!G78+'WC033'!G78+'WC034'!G78+'WC041'!G78+'WC042'!G78+'WC043'!G78+'WC044'!G78+'WC045'!G78+'WC047'!G78+'WC048'!G78+'WC051'!G78+'WC052'!G78+'WC053'!G78</f>
        <v>0</v>
      </c>
      <c r="H78" s="12">
        <f>CPT!H78+'DC1'!H78+'DC2'!H78+'DC3'!H78+'DC4'!H78+'DC5'!H78+'WC011'!H78+'WC012'!H78+'WC013'!H78+'WC014'!H78+'WC015'!H78+'WC022'!H78+'WC023'!H78+'WC024'!H78+'WC025'!H78+'WC026'!H78+'WC031'!H78+'WC032'!H78+'WC033'!H78+'WC034'!H78+'WC041'!H78+'WC042'!H78+'WC043'!H78+'WC044'!H78+'WC045'!H78+'WC047'!H78+'WC048'!H78+'WC051'!H78+'WC052'!H78+'WC053'!H78</f>
        <v>0</v>
      </c>
    </row>
    <row r="79" spans="5:8" x14ac:dyDescent="0.25">
      <c r="F79" s="8"/>
      <c r="G79" s="8"/>
      <c r="H79" s="8"/>
    </row>
    <row r="80" spans="5:8" x14ac:dyDescent="0.25">
      <c r="E80" s="1" t="s">
        <v>93</v>
      </c>
      <c r="F80" s="32">
        <f>CPT!F80+'DC1'!F80+'DC2'!F80+'DC3'!F80+'DC4'!F80+'DC5'!F80+'WC011'!F80+'WC012'!F80+'WC013'!F80+'WC014'!F80+'WC015'!F80+'WC022'!F80+'WC023'!F80+'WC024'!F80+'WC025'!F80+'WC026'!F80+'WC031'!F80+'WC032'!F80+'WC033'!F80+'WC034'!F80+'WC041'!F80+'WC042'!F80+'WC043'!F80+'WC044'!F80+'WC045'!F80+'WC047'!F80+'WC048'!F80+'WC051'!F80+'WC052'!F80+'WC053'!F80</f>
        <v>277616000</v>
      </c>
      <c r="G80" s="32">
        <f>CPT!G80+'DC1'!G80+'DC2'!G80+'DC3'!G80+'DC4'!G80+'DC5'!G80+'WC011'!G80+'WC012'!G80+'WC013'!G80+'WC014'!G80+'WC015'!G80+'WC022'!G80+'WC023'!G80+'WC024'!G80+'WC025'!G80+'WC026'!G80+'WC031'!G80+'WC032'!G80+'WC033'!G80+'WC034'!G80+'WC041'!G80+'WC042'!G80+'WC043'!G80+'WC044'!G80+'WC045'!G80+'WC047'!G80+'WC048'!G80+'WC051'!G80+'WC052'!G80+'WC053'!G80</f>
        <v>283174000</v>
      </c>
      <c r="H80" s="32">
        <f>CPT!H80+'DC1'!H80+'DC2'!H80+'DC3'!H80+'DC4'!H80+'DC5'!H80+'WC011'!H80+'WC012'!H80+'WC013'!H80+'WC014'!H80+'WC015'!H80+'WC022'!H80+'WC023'!H80+'WC024'!H80+'WC025'!H80+'WC026'!H80+'WC031'!H80+'WC032'!H80+'WC033'!H80+'WC034'!H80+'WC041'!H80+'WC042'!H80+'WC043'!H80+'WC044'!H80+'WC045'!H80+'WC047'!H80+'WC048'!H80+'WC051'!H80+'WC052'!H80+'WC053'!H80</f>
        <v>295468000</v>
      </c>
    </row>
    <row r="81" spans="5:8" x14ac:dyDescent="0.25">
      <c r="E81" s="3" t="s">
        <v>94</v>
      </c>
      <c r="F81" s="4">
        <f>CPT!F81+'DC1'!F81+'DC2'!F81+'DC3'!F81+'DC4'!F81+'DC5'!F81+'WC011'!F81+'WC012'!F81+'WC013'!F81+'WC014'!F81+'WC015'!F81+'WC022'!F81+'WC023'!F81+'WC024'!F81+'WC025'!F81+'WC026'!F81+'WC031'!F81+'WC032'!F81+'WC033'!F81+'WC034'!F81+'WC041'!F81+'WC042'!F81+'WC043'!F81+'WC044'!F81+'WC045'!F81+'WC047'!F81+'WC048'!F81+'WC051'!F81+'WC052'!F81+'WC053'!F81</f>
        <v>10000000</v>
      </c>
      <c r="G81" s="5">
        <f>CPT!G81+'DC1'!G81+'DC2'!G81+'DC3'!G81+'DC4'!G81+'DC5'!G81+'WC011'!G81+'WC012'!G81+'WC013'!G81+'WC014'!G81+'WC015'!G81+'WC022'!G81+'WC023'!G81+'WC024'!G81+'WC025'!G81+'WC026'!G81+'WC031'!G81+'WC032'!G81+'WC033'!G81+'WC034'!G81+'WC041'!G81+'WC042'!G81+'WC043'!G81+'WC044'!G81+'WC045'!G81+'WC047'!G81+'WC048'!G81+'WC051'!G81+'WC052'!G81+'WC053'!G81</f>
        <v>10000000</v>
      </c>
      <c r="H81" s="6">
        <f>CPT!H81+'DC1'!H81+'DC2'!H81+'DC3'!H81+'DC4'!H81+'DC5'!H81+'WC011'!H81+'WC012'!H81+'WC013'!H81+'WC014'!H81+'WC015'!H81+'WC022'!H81+'WC023'!H81+'WC024'!H81+'WC025'!H81+'WC026'!H81+'WC031'!H81+'WC032'!H81+'WC033'!H81+'WC034'!H81+'WC041'!H81+'WC042'!H81+'WC043'!H81+'WC044'!H81+'WC045'!H81+'WC047'!H81+'WC048'!H81+'WC051'!H81+'WC052'!H81+'WC053'!H81</f>
        <v>10000000</v>
      </c>
    </row>
    <row r="82" spans="5:8" x14ac:dyDescent="0.25">
      <c r="E82" s="3" t="s">
        <v>117</v>
      </c>
      <c r="F82" s="7">
        <f>CPT!F82+'DC1'!F82+'DC2'!F82+'DC3'!F82+'DC4'!F82+'DC5'!F82+'WC011'!F82+'WC012'!F82+'WC013'!F82+'WC014'!F82+'WC015'!F82+'WC022'!F82+'WC023'!F82+'WC024'!F82+'WC025'!F82+'WC026'!F82+'WC031'!F82+'WC032'!F82+'WC033'!F82+'WC034'!F82+'WC041'!F82+'WC042'!F82+'WC043'!F82+'WC044'!F82+'WC045'!F82+'WC047'!F82+'WC048'!F82+'WC051'!F82+'WC052'!F82+'WC053'!F82</f>
        <v>0</v>
      </c>
      <c r="G82" s="8">
        <f>CPT!G82+'DC1'!G82+'DC2'!G82+'DC3'!G82+'DC4'!G82+'DC5'!G82+'WC011'!G82+'WC012'!G82+'WC013'!G82+'WC014'!G82+'WC015'!G82+'WC022'!G82+'WC023'!G82+'WC024'!G82+'WC025'!G82+'WC026'!G82+'WC031'!G82+'WC032'!G82+'WC033'!G82+'WC034'!G82+'WC041'!G82+'WC042'!G82+'WC043'!G82+'WC044'!G82+'WC045'!G82+'WC047'!G82+'WC048'!G82+'WC051'!G82+'WC052'!G82+'WC053'!G82</f>
        <v>0</v>
      </c>
      <c r="H82" s="9">
        <f>CPT!H82+'DC1'!H82+'DC2'!H82+'DC3'!H82+'DC4'!H82+'DC5'!H82+'WC011'!H82+'WC012'!H82+'WC013'!H82+'WC014'!H82+'WC015'!H82+'WC022'!H82+'WC023'!H82+'WC024'!H82+'WC025'!H82+'WC026'!H82+'WC031'!H82+'WC032'!H82+'WC033'!H82+'WC034'!H82+'WC041'!H82+'WC042'!H82+'WC043'!H82+'WC044'!H82+'WC045'!H82+'WC047'!H82+'WC048'!H82+'WC051'!H82+'WC052'!H82+'WC053'!H82</f>
        <v>0</v>
      </c>
    </row>
    <row r="83" spans="5:8" x14ac:dyDescent="0.25">
      <c r="E83" s="3" t="s">
        <v>119</v>
      </c>
      <c r="F83" s="7">
        <f>CPT!F83+'DC1'!F83+'DC2'!F83+'DC3'!F83+'DC4'!F83+'DC5'!F83+'WC011'!F83+'WC012'!F83+'WC013'!F83+'WC014'!F83+'WC015'!F83+'WC022'!F83+'WC023'!F83+'WC024'!F83+'WC025'!F83+'WC026'!F83+'WC031'!F83+'WC032'!F83+'WC033'!F83+'WC034'!F83+'WC041'!F83+'WC042'!F83+'WC043'!F83+'WC044'!F83+'WC045'!F83+'WC047'!F83+'WC048'!F83+'WC051'!F83+'WC052'!F83+'WC053'!F83</f>
        <v>263075000</v>
      </c>
      <c r="G83" s="8">
        <f>CPT!G83+'DC1'!G83+'DC2'!G83+'DC3'!G83+'DC4'!G83+'DC5'!G83+'WC011'!G83+'WC012'!G83+'WC013'!G83+'WC014'!G83+'WC015'!G83+'WC022'!G83+'WC023'!G83+'WC024'!G83+'WC025'!G83+'WC026'!G83+'WC031'!G83+'WC032'!G83+'WC033'!G83+'WC034'!G83+'WC041'!G83+'WC042'!G83+'WC043'!G83+'WC044'!G83+'WC045'!G83+'WC047'!G83+'WC048'!G83+'WC051'!G83+'WC052'!G83+'WC053'!G83</f>
        <v>269898000</v>
      </c>
      <c r="H83" s="9">
        <f>CPT!H83+'DC1'!H83+'DC2'!H83+'DC3'!H83+'DC4'!H83+'DC5'!H83+'WC011'!H83+'WC012'!H83+'WC013'!H83+'WC014'!H83+'WC015'!H83+'WC022'!H83+'WC023'!H83+'WC024'!H83+'WC025'!H83+'WC026'!H83+'WC031'!H83+'WC032'!H83+'WC033'!H83+'WC034'!H83+'WC041'!H83+'WC042'!H83+'WC043'!H83+'WC044'!H83+'WC045'!H83+'WC047'!H83+'WC048'!H83+'WC051'!H83+'WC052'!H83+'WC053'!H83</f>
        <v>282044000</v>
      </c>
    </row>
    <row r="84" spans="5:8" x14ac:dyDescent="0.25">
      <c r="E84" s="3" t="s">
        <v>125</v>
      </c>
      <c r="F84" s="7">
        <f>CPT!F84+'DC1'!F84+'DC2'!F84+'DC3'!F84+'DC4'!F84+'DC5'!F84+'WC011'!F84+'WC012'!F84+'WC013'!F84+'WC014'!F84+'WC015'!F84+'WC022'!F84+'WC023'!F84+'WC024'!F84+'WC025'!F84+'WC026'!F84+'WC031'!F84+'WC032'!F84+'WC033'!F84+'WC034'!F84+'WC041'!F84+'WC042'!F84+'WC043'!F84+'WC044'!F84+'WC045'!F84+'WC047'!F84+'WC048'!F84+'WC051'!F84+'WC052'!F84+'WC053'!F84</f>
        <v>1265000</v>
      </c>
      <c r="G84" s="8">
        <f>CPT!G84+'DC1'!G84+'DC2'!G84+'DC3'!G84+'DC4'!G84+'DC5'!G84+'WC011'!G84+'WC012'!G84+'WC013'!G84+'WC014'!G84+'WC015'!G84+'WC022'!G84+'WC023'!G84+'WC024'!G84+'WC025'!G84+'WC026'!G84+'WC031'!G84+'WC032'!G84+'WC033'!G84+'WC034'!G84+'WC041'!G84+'WC042'!G84+'WC043'!G84+'WC044'!G84+'WC045'!G84+'WC047'!G84+'WC048'!G84+'WC051'!G84+'WC052'!G84+'WC053'!G84</f>
        <v>0</v>
      </c>
      <c r="H84" s="9">
        <f>CPT!H84+'DC1'!H84+'DC2'!H84+'DC3'!H84+'DC4'!H84+'DC5'!H84+'WC011'!H84+'WC012'!H84+'WC013'!H84+'WC014'!H84+'WC015'!H84+'WC022'!H84+'WC023'!H84+'WC024'!H84+'WC025'!H84+'WC026'!H84+'WC031'!H84+'WC032'!H84+'WC033'!H84+'WC034'!H84+'WC041'!H84+'WC042'!H84+'WC043'!H84+'WC044'!H84+'WC045'!H84+'WC047'!H84+'WC048'!H84+'WC051'!H84+'WC052'!H84+'WC053'!H84</f>
        <v>0</v>
      </c>
    </row>
    <row r="85" spans="5:8" x14ac:dyDescent="0.25">
      <c r="E85" s="3" t="s">
        <v>120</v>
      </c>
      <c r="F85" s="10">
        <f>CPT!F85+'DC1'!F85+'DC2'!F85+'DC3'!F85+'DC4'!F85+'DC5'!F85+'WC011'!F85+'WC012'!F85+'WC013'!F85+'WC014'!F85+'WC015'!F85+'WC022'!F85+'WC023'!F85+'WC024'!F85+'WC025'!F85+'WC026'!F85+'WC031'!F85+'WC032'!F85+'WC033'!F85+'WC034'!F85+'WC041'!F85+'WC042'!F85+'WC043'!F85+'WC044'!F85+'WC045'!F85+'WC047'!F85+'WC048'!F85+'WC051'!F85+'WC052'!F85+'WC053'!F85</f>
        <v>3276000</v>
      </c>
      <c r="G85" s="11">
        <f>CPT!G85+'DC1'!G85+'DC2'!G85+'DC3'!G85+'DC4'!G85+'DC5'!G85+'WC011'!G85+'WC012'!G85+'WC013'!G85+'WC014'!G85+'WC015'!G85+'WC022'!G85+'WC023'!G85+'WC024'!G85+'WC025'!G85+'WC026'!G85+'WC031'!G85+'WC032'!G85+'WC033'!G85+'WC034'!G85+'WC041'!G85+'WC042'!G85+'WC043'!G85+'WC044'!G85+'WC045'!G85+'WC047'!G85+'WC048'!G85+'WC051'!G85+'WC052'!G85+'WC053'!G85</f>
        <v>3276000</v>
      </c>
      <c r="H85" s="12">
        <f>CPT!H85+'DC1'!H85+'DC2'!H85+'DC3'!H85+'DC4'!H85+'DC5'!H85+'WC011'!H85+'WC012'!H85+'WC013'!H85+'WC014'!H85+'WC015'!H85+'WC022'!H85+'WC023'!H85+'WC024'!H85+'WC025'!H85+'WC026'!H85+'WC031'!H85+'WC032'!H85+'WC033'!H85+'WC034'!H85+'WC041'!H85+'WC042'!H85+'WC043'!H85+'WC044'!H85+'WC045'!H85+'WC047'!H85+'WC048'!H85+'WC051'!H85+'WC052'!H85+'WC053'!H85</f>
        <v>3424000</v>
      </c>
    </row>
    <row r="86" spans="5:8" x14ac:dyDescent="0.25">
      <c r="F86" s="5"/>
      <c r="G86" s="5"/>
      <c r="H86" s="5"/>
    </row>
    <row r="87" spans="5:8" x14ac:dyDescent="0.25">
      <c r="E87" s="1" t="s">
        <v>95</v>
      </c>
      <c r="F87" s="32">
        <f>CPT!F87+'DC1'!F87+'DC2'!F87+'DC3'!F87+'DC4'!F87+'DC5'!F87+'WC011'!F87+'WC012'!F87+'WC013'!F87+'WC014'!F87+'WC015'!F87+'WC022'!F87+'WC023'!F87+'WC024'!F87+'WC025'!F87+'WC026'!F87+'WC031'!F87+'WC032'!F87+'WC033'!F87+'WC034'!F87+'WC041'!F87+'WC042'!F87+'WC043'!F87+'WC044'!F87+'WC045'!F87+'WC047'!F87+'WC048'!F87+'WC051'!F87+'WC052'!F87+'WC053'!F87</f>
        <v>7800000</v>
      </c>
      <c r="G87" s="32">
        <f>CPT!G87+'DC1'!G87+'DC2'!G87+'DC3'!G87+'DC4'!G87+'DC5'!G87+'WC011'!G87+'WC012'!G87+'WC013'!G87+'WC014'!G87+'WC015'!G87+'WC022'!G87+'WC023'!G87+'WC024'!G87+'WC025'!G87+'WC026'!G87+'WC031'!G87+'WC032'!G87+'WC033'!G87+'WC034'!G87+'WC041'!G87+'WC042'!G87+'WC043'!G87+'WC044'!G87+'WC045'!G87+'WC047'!G87+'WC048'!G87+'WC051'!G87+'WC052'!G87+'WC053'!G87</f>
        <v>0</v>
      </c>
      <c r="H87" s="32">
        <f>CPT!H87+'DC1'!H87+'DC2'!H87+'DC3'!H87+'DC4'!H87+'DC5'!H87+'WC011'!H87+'WC012'!H87+'WC013'!H87+'WC014'!H87+'WC015'!H87+'WC022'!H87+'WC023'!H87+'WC024'!H87+'WC025'!H87+'WC026'!H87+'WC031'!H87+'WC032'!H87+'WC033'!H87+'WC034'!H87+'WC041'!H87+'WC042'!H87+'WC043'!H87+'WC044'!H87+'WC045'!H87+'WC047'!H87+'WC048'!H87+'WC051'!H87+'WC052'!H87+'WC053'!H87</f>
        <v>0</v>
      </c>
    </row>
    <row r="88" spans="5:8" x14ac:dyDescent="0.25">
      <c r="E88" s="3" t="s">
        <v>96</v>
      </c>
      <c r="F88" s="4">
        <f>CPT!F88+'DC1'!F88+'DC2'!F88+'DC3'!F88+'DC4'!F88+'DC5'!F88+'WC011'!F88+'WC012'!F88+'WC013'!F88+'WC014'!F88+'WC015'!F88+'WC022'!F88+'WC023'!F88+'WC024'!F88+'WC025'!F88+'WC026'!F88+'WC031'!F88+'WC032'!F88+'WC033'!F88+'WC034'!F88+'WC041'!F88+'WC042'!F88+'WC043'!F88+'WC044'!F88+'WC045'!F88+'WC047'!F88+'WC048'!F88+'WC051'!F88+'WC052'!F88+'WC053'!F88</f>
        <v>7800000</v>
      </c>
      <c r="G88" s="5">
        <f>CPT!G88+'DC1'!G88+'DC2'!G88+'DC3'!G88+'DC4'!G88+'DC5'!G88+'WC011'!G88+'WC012'!G88+'WC013'!G88+'WC014'!G88+'WC015'!G88+'WC022'!G88+'WC023'!G88+'WC024'!G88+'WC025'!G88+'WC026'!G88+'WC031'!G88+'WC032'!G88+'WC033'!G88+'WC034'!G88+'WC041'!G88+'WC042'!G88+'WC043'!G88+'WC044'!G88+'WC045'!G88+'WC047'!G88+'WC048'!G88+'WC051'!G88+'WC052'!G88+'WC053'!G88</f>
        <v>0</v>
      </c>
      <c r="H88" s="6">
        <f>CPT!H88+'DC1'!H88+'DC2'!H88+'DC3'!H88+'DC4'!H88+'DC5'!H88+'WC011'!H88+'WC012'!H88+'WC013'!H88+'WC014'!H88+'WC015'!H88+'WC022'!H88+'WC023'!H88+'WC024'!H88+'WC025'!H88+'WC026'!H88+'WC031'!H88+'WC032'!H88+'WC033'!H88+'WC034'!H88+'WC041'!H88+'WC042'!H88+'WC043'!H88+'WC044'!H88+'WC045'!H88+'WC047'!H88+'WC048'!H88+'WC051'!H88+'WC052'!H88+'WC053'!H88</f>
        <v>0</v>
      </c>
    </row>
    <row r="89" spans="5:8" x14ac:dyDescent="0.25">
      <c r="E89" s="3" t="s">
        <v>97</v>
      </c>
      <c r="F89" s="7">
        <f>CPT!F89+'DC1'!F89+'DC2'!F89+'DC3'!F89+'DC4'!F89+'DC5'!F89+'WC011'!F89+'WC012'!F89+'WC013'!F89+'WC014'!F89+'WC015'!F89+'WC022'!F89+'WC023'!F89+'WC024'!F89+'WC025'!F89+'WC026'!F89+'WC031'!F89+'WC032'!F89+'WC033'!F89+'WC034'!F89+'WC041'!F89+'WC042'!F89+'WC043'!F89+'WC044'!F89+'WC045'!F89+'WC047'!F89+'WC048'!F89+'WC051'!F89+'WC052'!F89+'WC053'!F89</f>
        <v>0</v>
      </c>
      <c r="G89" s="8">
        <f>CPT!G89+'DC1'!G89+'DC2'!G89+'DC3'!G89+'DC4'!G89+'DC5'!G89+'WC011'!G89+'WC012'!G89+'WC013'!G89+'WC014'!G89+'WC015'!G89+'WC022'!G89+'WC023'!G89+'WC024'!G89+'WC025'!G89+'WC026'!G89+'WC031'!G89+'WC032'!G89+'WC033'!G89+'WC034'!G89+'WC041'!G89+'WC042'!G89+'WC043'!G89+'WC044'!G89+'WC045'!G89+'WC047'!G89+'WC048'!G89+'WC051'!G89+'WC052'!G89+'WC053'!G89</f>
        <v>0</v>
      </c>
      <c r="H89" s="9">
        <f>CPT!H89+'DC1'!H89+'DC2'!H89+'DC3'!H89+'DC4'!H89+'DC5'!H89+'WC011'!H89+'WC012'!H89+'WC013'!H89+'WC014'!H89+'WC015'!H89+'WC022'!H89+'WC023'!H89+'WC024'!H89+'WC025'!H89+'WC026'!H89+'WC031'!H89+'WC032'!H89+'WC033'!H89+'WC034'!H89+'WC041'!H89+'WC042'!H89+'WC043'!H89+'WC044'!H89+'WC045'!H89+'WC047'!H89+'WC048'!H89+'WC051'!H89+'WC052'!H89+'WC053'!H89</f>
        <v>0</v>
      </c>
    </row>
    <row r="90" spans="5:8" x14ac:dyDescent="0.25">
      <c r="E90" s="3"/>
      <c r="F90" s="7">
        <f>CPT!F90+'DC1'!F90+'DC2'!F90+'DC3'!F90+'DC4'!F90+'DC5'!F90+'WC011'!F90+'WC012'!F90+'WC013'!F90+'WC014'!F90+'WC015'!F90+'WC022'!F90+'WC023'!F90+'WC024'!F90+'WC025'!F90+'WC026'!F90+'WC031'!F90+'WC032'!F90+'WC033'!F90+'WC034'!F90+'WC041'!F90+'WC042'!F90+'WC043'!F90+'WC044'!F90+'WC045'!F90+'WC047'!F90+'WC048'!F90+'WC051'!F90+'WC052'!F90+'WC053'!F90</f>
        <v>0</v>
      </c>
      <c r="G90" s="8">
        <f>CPT!G90+'DC1'!G90+'DC2'!G90+'DC3'!G90+'DC4'!G90+'DC5'!G90+'WC011'!G90+'WC012'!G90+'WC013'!G90+'WC014'!G90+'WC015'!G90+'WC022'!G90+'WC023'!G90+'WC024'!G90+'WC025'!G90+'WC026'!G90+'WC031'!G90+'WC032'!G90+'WC033'!G90+'WC034'!G90+'WC041'!G90+'WC042'!G90+'WC043'!G90+'WC044'!G90+'WC045'!G90+'WC047'!G90+'WC048'!G90+'WC051'!G90+'WC052'!G90+'WC053'!G90</f>
        <v>0</v>
      </c>
      <c r="H90" s="9">
        <f>CPT!H90+'DC1'!H90+'DC2'!H90+'DC3'!H90+'DC4'!H90+'DC5'!H90+'WC011'!H90+'WC012'!H90+'WC013'!H90+'WC014'!H90+'WC015'!H90+'WC022'!H90+'WC023'!H90+'WC024'!H90+'WC025'!H90+'WC026'!H90+'WC031'!H90+'WC032'!H90+'WC033'!H90+'WC034'!H90+'WC041'!H90+'WC042'!H90+'WC043'!H90+'WC044'!H90+'WC045'!H90+'WC047'!H90+'WC048'!H90+'WC051'!H90+'WC052'!H90+'WC053'!H90</f>
        <v>0</v>
      </c>
    </row>
    <row r="91" spans="5:8" x14ac:dyDescent="0.25">
      <c r="E91" s="3"/>
      <c r="F91" s="10">
        <f>CPT!F91+'DC1'!F91+'DC2'!F91+'DC3'!F91+'DC4'!F91+'DC5'!F91+'WC011'!F91+'WC012'!F91+'WC013'!F91+'WC014'!F91+'WC015'!F91+'WC022'!F91+'WC023'!F91+'WC024'!F91+'WC025'!F91+'WC026'!F91+'WC031'!F91+'WC032'!F91+'WC033'!F91+'WC034'!F91+'WC041'!F91+'WC042'!F91+'WC043'!F91+'WC044'!F91+'WC045'!F91+'WC047'!F91+'WC048'!F91+'WC051'!F91+'WC052'!F91+'WC053'!F91</f>
        <v>0</v>
      </c>
      <c r="G91" s="11">
        <f>CPT!G91+'DC1'!G91+'DC2'!G91+'DC3'!G91+'DC4'!G91+'DC5'!G91+'WC011'!G91+'WC012'!G91+'WC013'!G91+'WC014'!G91+'WC015'!G91+'WC022'!G91+'WC023'!G91+'WC024'!G91+'WC025'!G91+'WC026'!G91+'WC031'!G91+'WC032'!G91+'WC033'!G91+'WC034'!G91+'WC041'!G91+'WC042'!G91+'WC043'!G91+'WC044'!G91+'WC045'!G91+'WC047'!G91+'WC048'!G91+'WC051'!G91+'WC052'!G91+'WC053'!G91</f>
        <v>0</v>
      </c>
      <c r="H91" s="12">
        <f>CPT!H91+'DC1'!H91+'DC2'!H91+'DC3'!H91+'DC4'!H91+'DC5'!H91+'WC011'!H91+'WC012'!H91+'WC013'!H91+'WC014'!H91+'WC015'!H91+'WC022'!H91+'WC023'!H91+'WC024'!H91+'WC025'!H91+'WC026'!H91+'WC031'!H91+'WC032'!H91+'WC033'!H91+'WC034'!H91+'WC041'!H91+'WC042'!H91+'WC043'!H91+'WC044'!H91+'WC045'!H91+'WC047'!H91+'WC048'!H91+'WC051'!H91+'WC052'!H91+'WC053'!H91</f>
        <v>0</v>
      </c>
    </row>
    <row r="92" spans="5:8" x14ac:dyDescent="0.25">
      <c r="F92" s="8"/>
      <c r="G92" s="8"/>
      <c r="H92" s="8"/>
    </row>
    <row r="93" spans="5:8" x14ac:dyDescent="0.25">
      <c r="E93" s="1" t="s">
        <v>98</v>
      </c>
      <c r="F93" s="32">
        <f>CPT!F93+'DC1'!F93+'DC2'!F93+'DC3'!F93+'DC4'!F93+'DC5'!F93+'WC011'!F93+'WC012'!F93+'WC013'!F93+'WC014'!F93+'WC015'!F93+'WC022'!F93+'WC023'!F93+'WC024'!F93+'WC025'!F93+'WC026'!F93+'WC031'!F93+'WC032'!F93+'WC033'!F93+'WC034'!F93+'WC041'!F93+'WC042'!F93+'WC043'!F93+'WC044'!F93+'WC045'!F93+'WC047'!F93+'WC048'!F93+'WC051'!F93+'WC052'!F93+'WC053'!F93</f>
        <v>1158236000</v>
      </c>
      <c r="G93" s="32">
        <f>CPT!G93+'DC1'!G93+'DC2'!G93+'DC3'!G93+'DC4'!G93+'DC5'!G93+'WC011'!G93+'WC012'!G93+'WC013'!G93+'WC014'!G93+'WC015'!G93+'WC022'!G93+'WC023'!G93+'WC024'!G93+'WC025'!G93+'WC026'!G93+'WC031'!G93+'WC032'!G93+'WC033'!G93+'WC034'!G93+'WC041'!G93+'WC042'!G93+'WC043'!G93+'WC044'!G93+'WC045'!G93+'WC047'!G93+'WC048'!G93+'WC051'!G93+'WC052'!G93+'WC053'!G93</f>
        <v>1029764000</v>
      </c>
      <c r="H93" s="32">
        <f>CPT!H93+'DC1'!H93+'DC2'!H93+'DC3'!H93+'DC4'!H93+'DC5'!H93+'WC011'!H93+'WC012'!H93+'WC013'!H93+'WC014'!H93+'WC015'!H93+'WC022'!H93+'WC023'!H93+'WC024'!H93+'WC025'!H93+'WC026'!H93+'WC031'!H93+'WC032'!H93+'WC033'!H93+'WC034'!H93+'WC041'!H93+'WC042'!H93+'WC043'!H93+'WC044'!H93+'WC045'!H93+'WC047'!H93+'WC048'!H93+'WC051'!H93+'WC052'!H93+'WC053'!H93</f>
        <v>1213880000</v>
      </c>
    </row>
    <row r="94" spans="5:8" x14ac:dyDescent="0.25">
      <c r="E94" s="3" t="s">
        <v>99</v>
      </c>
      <c r="F94" s="4">
        <f>CPT!F94+'DC1'!F94+'DC2'!F94+'DC3'!F94+'DC4'!F94+'DC5'!F94+'WC011'!F94+'WC012'!F94+'WC013'!F94+'WC014'!F94+'WC015'!F94+'WC022'!F94+'WC023'!F94+'WC024'!F94+'WC025'!F94+'WC026'!F94+'WC031'!F94+'WC032'!F94+'WC033'!F94+'WC034'!F94+'WC041'!F94+'WC042'!F94+'WC043'!F94+'WC044'!F94+'WC045'!F94+'WC047'!F94+'WC048'!F94+'WC051'!F94+'WC052'!F94+'WC053'!F94</f>
        <v>39000000</v>
      </c>
      <c r="G94" s="5">
        <f>CPT!G94+'DC1'!G94+'DC2'!G94+'DC3'!G94+'DC4'!G94+'DC5'!G94+'WC011'!G94+'WC012'!G94+'WC013'!G94+'WC014'!G94+'WC015'!G94+'WC022'!G94+'WC023'!G94+'WC024'!G94+'WC025'!G94+'WC026'!G94+'WC031'!G94+'WC032'!G94+'WC033'!G94+'WC034'!G94+'WC041'!G94+'WC042'!G94+'WC043'!G94+'WC044'!G94+'WC045'!G94+'WC047'!G94+'WC048'!G94+'WC051'!G94+'WC052'!G94+'WC053'!G94</f>
        <v>45000000</v>
      </c>
      <c r="H94" s="6">
        <f>CPT!H94+'DC1'!H94+'DC2'!H94+'DC3'!H94+'DC4'!H94+'DC5'!H94+'WC011'!H94+'WC012'!H94+'WC013'!H94+'WC014'!H94+'WC015'!H94+'WC022'!H94+'WC023'!H94+'WC024'!H94+'WC025'!H94+'WC026'!H94+'WC031'!H94+'WC032'!H94+'WC033'!H94+'WC034'!H94+'WC041'!H94+'WC042'!H94+'WC043'!H94+'WC044'!H94+'WC045'!H94+'WC047'!H94+'WC048'!H94+'WC051'!H94+'WC052'!H94+'WC053'!H94</f>
        <v>46500000</v>
      </c>
    </row>
    <row r="95" spans="5:8" x14ac:dyDescent="0.25">
      <c r="E95" s="3" t="s">
        <v>100</v>
      </c>
      <c r="F95" s="7">
        <f>CPT!F95+'DC1'!F95+'DC2'!F95+'DC3'!F95+'DC4'!F95+'DC5'!F95+'WC011'!F95+'WC012'!F95+'WC013'!F95+'WC014'!F95+'WC015'!F95+'WC022'!F95+'WC023'!F95+'WC024'!F95+'WC025'!F95+'WC026'!F95+'WC031'!F95+'WC032'!F95+'WC033'!F95+'WC034'!F95+'WC041'!F95+'WC042'!F95+'WC043'!F95+'WC044'!F95+'WC045'!F95+'WC047'!F95+'WC048'!F95+'WC051'!F95+'WC052'!F95+'WC053'!F95</f>
        <v>870454000</v>
      </c>
      <c r="G95" s="8">
        <f>CPT!G95+'DC1'!G95+'DC2'!G95+'DC3'!G95+'DC4'!G95+'DC5'!G95+'WC011'!G95+'WC012'!G95+'WC013'!G95+'WC014'!G95+'WC015'!G95+'WC022'!G95+'WC023'!G95+'WC024'!G95+'WC025'!G95+'WC026'!G95+'WC031'!G95+'WC032'!G95+'WC033'!G95+'WC034'!G95+'WC041'!G95+'WC042'!G95+'WC043'!G95+'WC044'!G95+'WC045'!G95+'WC047'!G95+'WC048'!G95+'WC051'!G95+'WC052'!G95+'WC053'!G95</f>
        <v>901731000</v>
      </c>
      <c r="H95" s="9">
        <f>CPT!H95+'DC1'!H95+'DC2'!H95+'DC3'!H95+'DC4'!H95+'DC5'!H95+'WC011'!H95+'WC012'!H95+'WC013'!H95+'WC014'!H95+'WC015'!H95+'WC022'!H95+'WC023'!H95+'WC024'!H95+'WC025'!H95+'WC026'!H95+'WC031'!H95+'WC032'!H95+'WC033'!H95+'WC034'!H95+'WC041'!H95+'WC042'!H95+'WC043'!H95+'WC044'!H95+'WC045'!H95+'WC047'!H95+'WC048'!H95+'WC051'!H95+'WC052'!H95+'WC053'!H95</f>
        <v>1067584000</v>
      </c>
    </row>
    <row r="96" spans="5:8" x14ac:dyDescent="0.25">
      <c r="E96" s="3" t="s">
        <v>126</v>
      </c>
      <c r="F96" s="7">
        <f>CPT!F96+'DC1'!F96+'DC2'!F96+'DC3'!F96+'DC4'!F96+'DC5'!F96+'WC011'!F96+'WC012'!F96+'WC013'!F96+'WC014'!F96+'WC015'!F96+'WC022'!F96+'WC023'!F96+'WC024'!F96+'WC025'!F96+'WC026'!F96+'WC031'!F96+'WC032'!F96+'WC033'!F96+'WC034'!F96+'WC041'!F96+'WC042'!F96+'WC043'!F96+'WC044'!F96+'WC045'!F96+'WC047'!F96+'WC048'!F96+'WC051'!F96+'WC052'!F96+'WC053'!F96</f>
        <v>1500000</v>
      </c>
      <c r="G96" s="8">
        <f>CPT!G96+'DC1'!G96+'DC2'!G96+'DC3'!G96+'DC4'!G96+'DC5'!G96+'WC011'!G96+'WC012'!G96+'WC013'!G96+'WC014'!G96+'WC015'!G96+'WC022'!G96+'WC023'!G96+'WC024'!G96+'WC025'!G96+'WC026'!G96+'WC031'!G96+'WC032'!G96+'WC033'!G96+'WC034'!G96+'WC041'!G96+'WC042'!G96+'WC043'!G96+'WC044'!G96+'WC045'!G96+'WC047'!G96+'WC048'!G96+'WC051'!G96+'WC052'!G96+'WC053'!G96</f>
        <v>0</v>
      </c>
      <c r="H96" s="9">
        <f>CPT!H96+'DC1'!H96+'DC2'!H96+'DC3'!H96+'DC4'!H96+'DC5'!H96+'WC011'!H96+'WC012'!H96+'WC013'!H96+'WC014'!H96+'WC015'!H96+'WC022'!H96+'WC023'!H96+'WC024'!H96+'WC025'!H96+'WC026'!H96+'WC031'!H96+'WC032'!H96+'WC033'!H96+'WC034'!H96+'WC041'!H96+'WC042'!H96+'WC043'!H96+'WC044'!H96+'WC045'!H96+'WC047'!H96+'WC048'!H96+'WC051'!H96+'WC052'!H96+'WC053'!H96</f>
        <v>0</v>
      </c>
    </row>
    <row r="97" spans="5:8" x14ac:dyDescent="0.25">
      <c r="E97" s="3" t="s">
        <v>101</v>
      </c>
      <c r="F97" s="7">
        <f>CPT!F97+'DC1'!F97+'DC2'!F97+'DC3'!F97+'DC4'!F97+'DC5'!F97+'WC011'!F97+'WC012'!F97+'WC013'!F97+'WC014'!F97+'WC015'!F97+'WC022'!F97+'WC023'!F97+'WC024'!F97+'WC025'!F97+'WC026'!F97+'WC031'!F97+'WC032'!F97+'WC033'!F97+'WC034'!F97+'WC041'!F97+'WC042'!F97+'WC043'!F97+'WC044'!F97+'WC045'!F97+'WC047'!F97+'WC048'!F97+'WC051'!F97+'WC052'!F97+'WC053'!F97</f>
        <v>32985000</v>
      </c>
      <c r="G97" s="8">
        <f>CPT!G97+'DC1'!G97+'DC2'!G97+'DC3'!G97+'DC4'!G97+'DC5'!G97+'WC011'!G97+'WC012'!G97+'WC013'!G97+'WC014'!G97+'WC015'!G97+'WC022'!G97+'WC023'!G97+'WC024'!G97+'WC025'!G97+'WC026'!G97+'WC031'!G97+'WC032'!G97+'WC033'!G97+'WC034'!G97+'WC041'!G97+'WC042'!G97+'WC043'!G97+'WC044'!G97+'WC045'!G97+'WC047'!G97+'WC048'!G97+'WC051'!G97+'WC052'!G97+'WC053'!G97</f>
        <v>0</v>
      </c>
      <c r="H97" s="9">
        <f>CPT!H97+'DC1'!H97+'DC2'!H97+'DC3'!H97+'DC4'!H97+'DC5'!H97+'WC011'!H97+'WC012'!H97+'WC013'!H97+'WC014'!H97+'WC015'!H97+'WC022'!H97+'WC023'!H97+'WC024'!H97+'WC025'!H97+'WC026'!H97+'WC031'!H97+'WC032'!H97+'WC033'!H97+'WC034'!H97+'WC041'!H97+'WC042'!H97+'WC043'!H97+'WC044'!H97+'WC045'!H97+'WC047'!H97+'WC048'!H97+'WC051'!H97+'WC052'!H97+'WC053'!H97</f>
        <v>0</v>
      </c>
    </row>
    <row r="98" spans="5:8" x14ac:dyDescent="0.25">
      <c r="E98" s="3" t="s">
        <v>102</v>
      </c>
      <c r="F98" s="7">
        <f>CPT!F98+'DC1'!F98+'DC2'!F98+'DC3'!F98+'DC4'!F98+'DC5'!F98+'WC011'!F98+'WC012'!F98+'WC013'!F98+'WC014'!F98+'WC015'!F98+'WC022'!F98+'WC023'!F98+'WC024'!F98+'WC025'!F98+'WC026'!F98+'WC031'!F98+'WC032'!F98+'WC033'!F98+'WC034'!F98+'WC041'!F98+'WC042'!F98+'WC043'!F98+'WC044'!F98+'WC045'!F98+'WC047'!F98+'WC048'!F98+'WC051'!F98+'WC052'!F98+'WC053'!F98</f>
        <v>23229000</v>
      </c>
      <c r="G98" s="8">
        <f>CPT!G98+'DC1'!G98+'DC2'!G98+'DC3'!G98+'DC4'!G98+'DC5'!G98+'WC011'!G98+'WC012'!G98+'WC013'!G98+'WC014'!G98+'WC015'!G98+'WC022'!G98+'WC023'!G98+'WC024'!G98+'WC025'!G98+'WC026'!G98+'WC031'!G98+'WC032'!G98+'WC033'!G98+'WC034'!G98+'WC041'!G98+'WC042'!G98+'WC043'!G98+'WC044'!G98+'WC045'!G98+'WC047'!G98+'WC048'!G98+'WC051'!G98+'WC052'!G98+'WC053'!G98</f>
        <v>0</v>
      </c>
      <c r="H98" s="9">
        <f>CPT!H98+'DC1'!H98+'DC2'!H98+'DC3'!H98+'DC4'!H98+'DC5'!H98+'WC011'!H98+'WC012'!H98+'WC013'!H98+'WC014'!H98+'WC015'!H98+'WC022'!H98+'WC023'!H98+'WC024'!H98+'WC025'!H98+'WC026'!H98+'WC031'!H98+'WC032'!H98+'WC033'!H98+'WC034'!H98+'WC041'!H98+'WC042'!H98+'WC043'!H98+'WC044'!H98+'WC045'!H98+'WC047'!H98+'WC048'!H98+'WC051'!H98+'WC052'!H98+'WC053'!H98</f>
        <v>0</v>
      </c>
    </row>
    <row r="99" spans="5:8" x14ac:dyDescent="0.25">
      <c r="E99" s="3" t="s">
        <v>121</v>
      </c>
      <c r="F99" s="10">
        <f>CPT!F99+'DC1'!F99+'DC2'!F99+'DC3'!F99+'DC4'!F99+'DC5'!F99+'WC011'!F99+'WC012'!F99+'WC013'!F99+'WC014'!F99+'WC015'!F99+'WC022'!F99+'WC023'!F99+'WC024'!F99+'WC025'!F99+'WC026'!F99+'WC031'!F99+'WC032'!F99+'WC033'!F99+'WC034'!F99+'WC041'!F99+'WC042'!F99+'WC043'!F99+'WC044'!F99+'WC045'!F99+'WC047'!F99+'WC048'!F99+'WC051'!F99+'WC052'!F99+'WC053'!F99</f>
        <v>191068000</v>
      </c>
      <c r="G99" s="11">
        <f>CPT!G99+'DC1'!G99+'DC2'!G99+'DC3'!G99+'DC4'!G99+'DC5'!G99+'WC011'!G99+'WC012'!G99+'WC013'!G99+'WC014'!G99+'WC015'!G99+'WC022'!G99+'WC023'!G99+'WC024'!G99+'WC025'!G99+'WC026'!G99+'WC031'!G99+'WC032'!G99+'WC033'!G99+'WC034'!G99+'WC041'!G99+'WC042'!G99+'WC043'!G99+'WC044'!G99+'WC045'!G99+'WC047'!G99+'WC048'!G99+'WC051'!G99+'WC052'!G99+'WC053'!G99</f>
        <v>83033000</v>
      </c>
      <c r="H99" s="12">
        <f>CPT!H99+'DC1'!H99+'DC2'!H99+'DC3'!H99+'DC4'!H99+'DC5'!H99+'WC011'!H99+'WC012'!H99+'WC013'!H99+'WC014'!H99+'WC015'!H99+'WC022'!H99+'WC023'!H99+'WC024'!H99+'WC025'!H99+'WC026'!H99+'WC031'!H99+'WC032'!H99+'WC033'!H99+'WC034'!H99+'WC041'!H99+'WC042'!H99+'WC043'!H99+'WC044'!H99+'WC045'!H99+'WC047'!H99+'WC048'!H99+'WC051'!H99+'WC052'!H99+'WC053'!H99</f>
        <v>99796000</v>
      </c>
    </row>
    <row r="100" spans="5:8" x14ac:dyDescent="0.25">
      <c r="F100" s="8"/>
      <c r="G100" s="8"/>
      <c r="H100" s="8"/>
    </row>
    <row r="101" spans="5:8" x14ac:dyDescent="0.25">
      <c r="E101" s="1" t="s">
        <v>103</v>
      </c>
      <c r="F101" s="32">
        <f>CPT!F101+'DC1'!F101+'DC2'!F101+'DC3'!F101+'DC4'!F101+'DC5'!F101+'WC011'!F101+'WC012'!F101+'WC013'!F101+'WC014'!F101+'WC015'!F101+'WC022'!F101+'WC023'!F101+'WC024'!F101+'WC025'!F101+'WC026'!F101+'WC031'!F101+'WC032'!F101+'WC033'!F101+'WC034'!F101+'WC041'!F101+'WC042'!F101+'WC043'!F101+'WC044'!F101+'WC045'!F101+'WC047'!F101+'WC048'!F101+'WC051'!F101+'WC052'!F101+'WC053'!F101</f>
        <v>469000</v>
      </c>
      <c r="G101" s="32">
        <f>CPT!G101+'DC1'!G101+'DC2'!G101+'DC3'!G101+'DC4'!G101+'DC5'!G101+'WC011'!G101+'WC012'!G101+'WC013'!G101+'WC014'!G101+'WC015'!G101+'WC022'!G101+'WC023'!G101+'WC024'!G101+'WC025'!G101+'WC026'!G101+'WC031'!G101+'WC032'!G101+'WC033'!G101+'WC034'!G101+'WC041'!G101+'WC042'!G101+'WC043'!G101+'WC044'!G101+'WC045'!G101+'WC047'!G101+'WC048'!G101+'WC051'!G101+'WC052'!G101+'WC053'!G101</f>
        <v>0</v>
      </c>
      <c r="H101" s="32">
        <f>CPT!H101+'DC1'!H101+'DC2'!H101+'DC3'!H101+'DC4'!H101+'DC5'!H101+'WC011'!H101+'WC012'!H101+'WC013'!H101+'WC014'!H101+'WC015'!H101+'WC022'!H101+'WC023'!H101+'WC024'!H101+'WC025'!H101+'WC026'!H101+'WC031'!H101+'WC032'!H101+'WC033'!H101+'WC034'!H101+'WC041'!H101+'WC042'!H101+'WC043'!H101+'WC044'!H101+'WC045'!H101+'WC047'!H101+'WC048'!H101+'WC051'!H101+'WC052'!H101+'WC053'!H101</f>
        <v>0</v>
      </c>
    </row>
    <row r="102" spans="5:8" x14ac:dyDescent="0.25">
      <c r="E102" s="3" t="s">
        <v>104</v>
      </c>
      <c r="F102" s="4">
        <f>CPT!F102+'DC1'!F102+'DC2'!F102+'DC3'!F102+'DC4'!F102+'DC5'!F102+'WC011'!F102+'WC012'!F102+'WC013'!F102+'WC014'!F102+'WC015'!F102+'WC022'!F102+'WC023'!F102+'WC024'!F102+'WC025'!F102+'WC026'!F102+'WC031'!F102+'WC032'!F102+'WC033'!F102+'WC034'!F102+'WC041'!F102+'WC042'!F102+'WC043'!F102+'WC044'!F102+'WC045'!F102+'WC047'!F102+'WC048'!F102+'WC051'!F102+'WC052'!F102+'WC053'!F102</f>
        <v>0</v>
      </c>
      <c r="G102" s="5">
        <f>CPT!G102+'DC1'!G102+'DC2'!G102+'DC3'!G102+'DC4'!G102+'DC5'!G102+'WC011'!G102+'WC012'!G102+'WC013'!G102+'WC014'!G102+'WC015'!G102+'WC022'!G102+'WC023'!G102+'WC024'!G102+'WC025'!G102+'WC026'!G102+'WC031'!G102+'WC032'!G102+'WC033'!G102+'WC034'!G102+'WC041'!G102+'WC042'!G102+'WC043'!G102+'WC044'!G102+'WC045'!G102+'WC047'!G102+'WC048'!G102+'WC051'!G102+'WC052'!G102+'WC053'!G102</f>
        <v>0</v>
      </c>
      <c r="H102" s="6">
        <f>CPT!H102+'DC1'!H102+'DC2'!H102+'DC3'!H102+'DC4'!H102+'DC5'!H102+'WC011'!H102+'WC012'!H102+'WC013'!H102+'WC014'!H102+'WC015'!H102+'WC022'!H102+'WC023'!H102+'WC024'!H102+'WC025'!H102+'WC026'!H102+'WC031'!H102+'WC032'!H102+'WC033'!H102+'WC034'!H102+'WC041'!H102+'WC042'!H102+'WC043'!H102+'WC044'!H102+'WC045'!H102+'WC047'!H102+'WC048'!H102+'WC051'!H102+'WC052'!H102+'WC053'!H102</f>
        <v>0</v>
      </c>
    </row>
    <row r="103" spans="5:8" x14ac:dyDescent="0.25">
      <c r="E103" s="3" t="s">
        <v>122</v>
      </c>
      <c r="F103" s="7">
        <f>CPT!F103+'DC1'!F103+'DC2'!F103+'DC3'!F103+'DC4'!F103+'DC5'!F103+'WC011'!F103+'WC012'!F103+'WC013'!F103+'WC014'!F103+'WC015'!F103+'WC022'!F103+'WC023'!F103+'WC024'!F103+'WC025'!F103+'WC026'!F103+'WC031'!F103+'WC032'!F103+'WC033'!F103+'WC034'!F103+'WC041'!F103+'WC042'!F103+'WC043'!F103+'WC044'!F103+'WC045'!F103+'WC047'!F103+'WC048'!F103+'WC051'!F103+'WC052'!F103+'WC053'!F103</f>
        <v>469000</v>
      </c>
      <c r="G103" s="8">
        <f>CPT!G103+'DC1'!G103+'DC2'!G103+'DC3'!G103+'DC4'!G103+'DC5'!G103+'WC011'!G103+'WC012'!G103+'WC013'!G103+'WC014'!G103+'WC015'!G103+'WC022'!G103+'WC023'!G103+'WC024'!G103+'WC025'!G103+'WC026'!G103+'WC031'!G103+'WC032'!G103+'WC033'!G103+'WC034'!G103+'WC041'!G103+'WC042'!G103+'WC043'!G103+'WC044'!G103+'WC045'!G103+'WC047'!G103+'WC048'!G103+'WC051'!G103+'WC052'!G103+'WC053'!G103</f>
        <v>0</v>
      </c>
      <c r="H103" s="9">
        <f>CPT!H103+'DC1'!H103+'DC2'!H103+'DC3'!H103+'DC4'!H103+'DC5'!H103+'WC011'!H103+'WC012'!H103+'WC013'!H103+'WC014'!H103+'WC015'!H103+'WC022'!H103+'WC023'!H103+'WC024'!H103+'WC025'!H103+'WC026'!H103+'WC031'!H103+'WC032'!H103+'WC033'!H103+'WC034'!H103+'WC041'!H103+'WC042'!H103+'WC043'!H103+'WC044'!H103+'WC045'!H103+'WC047'!H103+'WC048'!H103+'WC051'!H103+'WC052'!H103+'WC053'!H103</f>
        <v>0</v>
      </c>
    </row>
    <row r="104" spans="5:8" x14ac:dyDescent="0.25">
      <c r="E104" s="3"/>
      <c r="F104" s="7">
        <f>CPT!F104+'DC1'!F104+'DC2'!F104+'DC3'!F104+'DC4'!F104+'DC5'!F104+'WC011'!F104+'WC012'!F104+'WC013'!F104+'WC014'!F104+'WC015'!F104+'WC022'!F104+'WC023'!F104+'WC024'!F104+'WC025'!F104+'WC026'!F104+'WC031'!F104+'WC032'!F104+'WC033'!F104+'WC034'!F104+'WC041'!F104+'WC042'!F104+'WC043'!F104+'WC044'!F104+'WC045'!F104+'WC047'!F104+'WC048'!F104+'WC051'!F104+'WC052'!F104+'WC053'!F104</f>
        <v>0</v>
      </c>
      <c r="G104" s="8">
        <f>CPT!G104+'DC1'!G104+'DC2'!G104+'DC3'!G104+'DC4'!G104+'DC5'!G104+'WC011'!G104+'WC012'!G104+'WC013'!G104+'WC014'!G104+'WC015'!G104+'WC022'!G104+'WC023'!G104+'WC024'!G104+'WC025'!G104+'WC026'!G104+'WC031'!G104+'WC032'!G104+'WC033'!G104+'WC034'!G104+'WC041'!G104+'WC042'!G104+'WC043'!G104+'WC044'!G104+'WC045'!G104+'WC047'!G104+'WC048'!G104+'WC051'!G104+'WC052'!G104+'WC053'!G104</f>
        <v>0</v>
      </c>
      <c r="H104" s="9">
        <f>CPT!H104+'DC1'!H104+'DC2'!H104+'DC3'!H104+'DC4'!H104+'DC5'!H104+'WC011'!H104+'WC012'!H104+'WC013'!H104+'WC014'!H104+'WC015'!H104+'WC022'!H104+'WC023'!H104+'WC024'!H104+'WC025'!H104+'WC026'!H104+'WC031'!H104+'WC032'!H104+'WC033'!H104+'WC034'!H104+'WC041'!H104+'WC042'!H104+'WC043'!H104+'WC044'!H104+'WC045'!H104+'WC047'!H104+'WC048'!H104+'WC051'!H104+'WC052'!H104+'WC053'!H104</f>
        <v>0</v>
      </c>
    </row>
    <row r="105" spans="5:8" x14ac:dyDescent="0.25">
      <c r="E105" s="3"/>
      <c r="F105" s="10">
        <f>CPT!F105+'DC1'!F105+'DC2'!F105+'DC3'!F105+'DC4'!F105+'DC5'!F105+'WC011'!F105+'WC012'!F105+'WC013'!F105+'WC014'!F105+'WC015'!F105+'WC022'!F105+'WC023'!F105+'WC024'!F105+'WC025'!F105+'WC026'!F105+'WC031'!F105+'WC032'!F105+'WC033'!F105+'WC034'!F105+'WC041'!F105+'WC042'!F105+'WC043'!F105+'WC044'!F105+'WC045'!F105+'WC047'!F105+'WC048'!F105+'WC051'!F105+'WC052'!F105+'WC053'!F105</f>
        <v>0</v>
      </c>
      <c r="G105" s="11">
        <f>CPT!G105+'DC1'!G105+'DC2'!G105+'DC3'!G105+'DC4'!G105+'DC5'!G105+'WC011'!G105+'WC012'!G105+'WC013'!G105+'WC014'!G105+'WC015'!G105+'WC022'!G105+'WC023'!G105+'WC024'!G105+'WC025'!G105+'WC026'!G105+'WC031'!G105+'WC032'!G105+'WC033'!G105+'WC034'!G105+'WC041'!G105+'WC042'!G105+'WC043'!G105+'WC044'!G105+'WC045'!G105+'WC047'!G105+'WC048'!G105+'WC051'!G105+'WC052'!G105+'WC053'!G105</f>
        <v>0</v>
      </c>
      <c r="H105" s="12">
        <f>CPT!H105+'DC1'!H105+'DC2'!H105+'DC3'!H105+'DC4'!H105+'DC5'!H105+'WC011'!H105+'WC012'!H105+'WC013'!H105+'WC014'!H105+'WC015'!H105+'WC022'!H105+'WC023'!H105+'WC024'!H105+'WC025'!H105+'WC026'!H105+'WC031'!H105+'WC032'!H105+'WC033'!H105+'WC034'!H105+'WC041'!H105+'WC042'!H105+'WC043'!H105+'WC044'!H105+'WC045'!H105+'WC047'!H105+'WC048'!H105+'WC051'!H105+'WC052'!H105+'WC053'!H105</f>
        <v>0</v>
      </c>
    </row>
    <row r="106" spans="5:8" x14ac:dyDescent="0.25">
      <c r="F106" s="5"/>
      <c r="G106" s="5"/>
      <c r="H106" s="5"/>
    </row>
    <row r="107" spans="5:8" x14ac:dyDescent="0.25">
      <c r="E107" s="1" t="s">
        <v>105</v>
      </c>
      <c r="F107" s="32">
        <f>CPT!F107+'DC1'!F107+'DC2'!F107+'DC3'!F107+'DC4'!F107+'DC5'!F107+'WC011'!F107+'WC012'!F107+'WC013'!F107+'WC014'!F107+'WC015'!F107+'WC022'!F107+'WC023'!F107+'WC024'!F107+'WC025'!F107+'WC026'!F107+'WC031'!F107+'WC032'!F107+'WC033'!F107+'WC034'!F107+'WC041'!F107+'WC042'!F107+'WC043'!F107+'WC044'!F107+'WC045'!F107+'WC047'!F107+'WC048'!F107+'WC051'!F107+'WC052'!F107+'WC053'!F107</f>
        <v>230763000</v>
      </c>
      <c r="G107" s="32">
        <f>CPT!G107+'DC1'!G107+'DC2'!G107+'DC3'!G107+'DC4'!G107+'DC5'!G107+'WC011'!G107+'WC012'!G107+'WC013'!G107+'WC014'!G107+'WC015'!G107+'WC022'!G107+'WC023'!G107+'WC024'!G107+'WC025'!G107+'WC026'!G107+'WC031'!G107+'WC032'!G107+'WC033'!G107+'WC034'!G107+'WC041'!G107+'WC042'!G107+'WC043'!G107+'WC044'!G107+'WC045'!G107+'WC047'!G107+'WC048'!G107+'WC051'!G107+'WC052'!G107+'WC053'!G107</f>
        <v>233187000</v>
      </c>
      <c r="H107" s="32">
        <f>CPT!H107+'DC1'!H107+'DC2'!H107+'DC3'!H107+'DC4'!H107+'DC5'!H107+'WC011'!H107+'WC012'!H107+'WC013'!H107+'WC014'!H107+'WC015'!H107+'WC022'!H107+'WC023'!H107+'WC024'!H107+'WC025'!H107+'WC026'!H107+'WC031'!H107+'WC032'!H107+'WC033'!H107+'WC034'!H107+'WC041'!H107+'WC042'!H107+'WC043'!H107+'WC044'!H107+'WC045'!H107+'WC047'!H107+'WC048'!H107+'WC051'!H107+'WC052'!H107+'WC053'!H107</f>
        <v>246510000</v>
      </c>
    </row>
    <row r="108" spans="5:8" x14ac:dyDescent="0.25">
      <c r="E108" s="3" t="s">
        <v>106</v>
      </c>
      <c r="F108" s="4">
        <f>CPT!F108+'DC1'!F108+'DC2'!F108+'DC3'!F108+'DC4'!F108+'DC5'!F108+'WC011'!F108+'WC012'!F108+'WC013'!F108+'WC014'!F108+'WC015'!F108+'WC022'!F108+'WC023'!F108+'WC024'!F108+'WC025'!F108+'WC026'!F108+'WC031'!F108+'WC032'!F108+'WC033'!F108+'WC034'!F108+'WC041'!F108+'WC042'!F108+'WC043'!F108+'WC044'!F108+'WC045'!F108+'WC047'!F108+'WC048'!F108+'WC051'!F108+'WC052'!F108+'WC053'!F108</f>
        <v>2200000</v>
      </c>
      <c r="G108" s="5">
        <f>CPT!G108+'DC1'!G108+'DC2'!G108+'DC3'!G108+'DC4'!G108+'DC5'!G108+'WC011'!G108+'WC012'!G108+'WC013'!G108+'WC014'!G108+'WC015'!G108+'WC022'!G108+'WC023'!G108+'WC024'!G108+'WC025'!G108+'WC026'!G108+'WC031'!G108+'WC032'!G108+'WC033'!G108+'WC034'!G108+'WC041'!G108+'WC042'!G108+'WC043'!G108+'WC044'!G108+'WC045'!G108+'WC047'!G108+'WC048'!G108+'WC051'!G108+'WC052'!G108+'WC053'!G108</f>
        <v>0</v>
      </c>
      <c r="H108" s="6">
        <f>CPT!H108+'DC1'!H108+'DC2'!H108+'DC3'!H108+'DC4'!H108+'DC5'!H108+'WC011'!H108+'WC012'!H108+'WC013'!H108+'WC014'!H108+'WC015'!H108+'WC022'!H108+'WC023'!H108+'WC024'!H108+'WC025'!H108+'WC026'!H108+'WC031'!H108+'WC032'!H108+'WC033'!H108+'WC034'!H108+'WC041'!H108+'WC042'!H108+'WC043'!H108+'WC044'!H108+'WC045'!H108+'WC047'!H108+'WC048'!H108+'WC051'!H108+'WC052'!H108+'WC053'!H108</f>
        <v>0</v>
      </c>
    </row>
    <row r="109" spans="5:8" x14ac:dyDescent="0.25">
      <c r="E109" s="3" t="s">
        <v>107</v>
      </c>
      <c r="F109" s="7">
        <f>CPT!F109+'DC1'!F109+'DC2'!F109+'DC3'!F109+'DC4'!F109+'DC5'!F109+'WC011'!F109+'WC012'!F109+'WC013'!F109+'WC014'!F109+'WC015'!F109+'WC022'!F109+'WC023'!F109+'WC024'!F109+'WC025'!F109+'WC026'!F109+'WC031'!F109+'WC032'!F109+'WC033'!F109+'WC034'!F109+'WC041'!F109+'WC042'!F109+'WC043'!F109+'WC044'!F109+'WC045'!F109+'WC047'!F109+'WC048'!F109+'WC051'!F109+'WC052'!F109+'WC053'!F109</f>
        <v>135962000</v>
      </c>
      <c r="G109" s="8">
        <f>CPT!G109+'DC1'!G109+'DC2'!G109+'DC3'!G109+'DC4'!G109+'DC5'!G109+'WC011'!G109+'WC012'!G109+'WC013'!G109+'WC014'!G109+'WC015'!G109+'WC022'!G109+'WC023'!G109+'WC024'!G109+'WC025'!G109+'WC026'!G109+'WC031'!G109+'WC032'!G109+'WC033'!G109+'WC034'!G109+'WC041'!G109+'WC042'!G109+'WC043'!G109+'WC044'!G109+'WC045'!G109+'WC047'!G109+'WC048'!G109+'WC051'!G109+'WC052'!G109+'WC053'!G109</f>
        <v>137319000</v>
      </c>
      <c r="H109" s="9">
        <f>CPT!H109+'DC1'!H109+'DC2'!H109+'DC3'!H109+'DC4'!H109+'DC5'!H109+'WC011'!H109+'WC012'!H109+'WC013'!H109+'WC014'!H109+'WC015'!H109+'WC022'!H109+'WC023'!H109+'WC024'!H109+'WC025'!H109+'WC026'!H109+'WC031'!H109+'WC032'!H109+'WC033'!H109+'WC034'!H109+'WC041'!H109+'WC042'!H109+'WC043'!H109+'WC044'!H109+'WC045'!H109+'WC047'!H109+'WC048'!H109+'WC051'!H109+'WC052'!H109+'WC053'!H109</f>
        <v>151392000</v>
      </c>
    </row>
    <row r="110" spans="5:8" x14ac:dyDescent="0.25">
      <c r="E110" s="3" t="s">
        <v>108</v>
      </c>
      <c r="F110" s="7">
        <f>CPT!F110+'DC1'!F110+'DC2'!F110+'DC3'!F110+'DC4'!F110+'DC5'!F110+'WC011'!F110+'WC012'!F110+'WC013'!F110+'WC014'!F110+'WC015'!F110+'WC022'!F110+'WC023'!F110+'WC024'!F110+'WC025'!F110+'WC026'!F110+'WC031'!F110+'WC032'!F110+'WC033'!F110+'WC034'!F110+'WC041'!F110+'WC042'!F110+'WC043'!F110+'WC044'!F110+'WC045'!F110+'WC047'!F110+'WC048'!F110+'WC051'!F110+'WC052'!F110+'WC053'!F110</f>
        <v>92601000</v>
      </c>
      <c r="G110" s="8">
        <f>CPT!G110+'DC1'!G110+'DC2'!G110+'DC3'!G110+'DC4'!G110+'DC5'!G110+'WC011'!G110+'WC012'!G110+'WC013'!G110+'WC014'!G110+'WC015'!G110+'WC022'!G110+'WC023'!G110+'WC024'!G110+'WC025'!G110+'WC026'!G110+'WC031'!G110+'WC032'!G110+'WC033'!G110+'WC034'!G110+'WC041'!G110+'WC042'!G110+'WC043'!G110+'WC044'!G110+'WC045'!G110+'WC047'!G110+'WC048'!G110+'WC051'!G110+'WC052'!G110+'WC053'!G110</f>
        <v>95868000</v>
      </c>
      <c r="H110" s="9">
        <f>CPT!H110+'DC1'!H110+'DC2'!H110+'DC3'!H110+'DC4'!H110+'DC5'!H110+'WC011'!H110+'WC012'!H110+'WC013'!H110+'WC014'!H110+'WC015'!H110+'WC022'!H110+'WC023'!H110+'WC024'!H110+'WC025'!H110+'WC026'!H110+'WC031'!H110+'WC032'!H110+'WC033'!H110+'WC034'!H110+'WC041'!H110+'WC042'!H110+'WC043'!H110+'WC044'!H110+'WC045'!H110+'WC047'!H110+'WC048'!H110+'WC051'!H110+'WC052'!H110+'WC053'!H110</f>
        <v>95118000</v>
      </c>
    </row>
    <row r="111" spans="5:8" x14ac:dyDescent="0.25">
      <c r="E111" s="3" t="s">
        <v>109</v>
      </c>
      <c r="F111" s="7">
        <f>CPT!F111+'DC1'!F111+'DC2'!F111+'DC3'!F111+'DC4'!F111+'DC5'!F111+'WC011'!F111+'WC012'!F111+'WC013'!F111+'WC014'!F111+'WC015'!F111+'WC022'!F111+'WC023'!F111+'WC024'!F111+'WC025'!F111+'WC026'!F111+'WC031'!F111+'WC032'!F111+'WC033'!F111+'WC034'!F111+'WC041'!F111+'WC042'!F111+'WC043'!F111+'WC044'!F111+'WC045'!F111+'WC047'!F111+'WC048'!F111+'WC051'!F111+'WC052'!F111+'WC053'!F111</f>
        <v>0</v>
      </c>
      <c r="G111" s="8">
        <f>CPT!G111+'DC1'!G111+'DC2'!G111+'DC3'!G111+'DC4'!G111+'DC5'!G111+'WC011'!G111+'WC012'!G111+'WC013'!G111+'WC014'!G111+'WC015'!G111+'WC022'!G111+'WC023'!G111+'WC024'!G111+'WC025'!G111+'WC026'!G111+'WC031'!G111+'WC032'!G111+'WC033'!G111+'WC034'!G111+'WC041'!G111+'WC042'!G111+'WC043'!G111+'WC044'!G111+'WC045'!G111+'WC047'!G111+'WC048'!G111+'WC051'!G111+'WC052'!G111+'WC053'!G111</f>
        <v>0</v>
      </c>
      <c r="H111" s="9">
        <f>CPT!H111+'DC1'!H111+'DC2'!H111+'DC3'!H111+'DC4'!H111+'DC5'!H111+'WC011'!H111+'WC012'!H111+'WC013'!H111+'WC014'!H111+'WC015'!H111+'WC022'!H111+'WC023'!H111+'WC024'!H111+'WC025'!H111+'WC026'!H111+'WC031'!H111+'WC032'!H111+'WC033'!H111+'WC034'!H111+'WC041'!H111+'WC042'!H111+'WC043'!H111+'WC044'!H111+'WC045'!H111+'WC047'!H111+'WC048'!H111+'WC051'!H111+'WC052'!H111+'WC053'!H111</f>
        <v>0</v>
      </c>
    </row>
    <row r="112" spans="5:8" x14ac:dyDescent="0.25">
      <c r="E112" s="3" t="s">
        <v>110</v>
      </c>
      <c r="F112" s="10">
        <f>CPT!F112+'DC1'!F112+'DC2'!F112+'DC3'!F112+'DC4'!F112+'DC5'!F112+'WC011'!F112+'WC012'!F112+'WC013'!F112+'WC014'!F112+'WC015'!F112+'WC022'!F112+'WC023'!F112+'WC024'!F112+'WC025'!F112+'WC026'!F112+'WC031'!F112+'WC032'!F112+'WC033'!F112+'WC034'!F112+'WC041'!F112+'WC042'!F112+'WC043'!F112+'WC044'!F112+'WC045'!F112+'WC047'!F112+'WC048'!F112+'WC051'!F112+'WC052'!F112+'WC053'!F112</f>
        <v>0</v>
      </c>
      <c r="G112" s="11">
        <f>CPT!G112+'DC1'!G112+'DC2'!G112+'DC3'!G112+'DC4'!G112+'DC5'!G112+'WC011'!G112+'WC012'!G112+'WC013'!G112+'WC014'!G112+'WC015'!G112+'WC022'!G112+'WC023'!G112+'WC024'!G112+'WC025'!G112+'WC026'!G112+'WC031'!G112+'WC032'!G112+'WC033'!G112+'WC034'!G112+'WC041'!G112+'WC042'!G112+'WC043'!G112+'WC044'!G112+'WC045'!G112+'WC047'!G112+'WC048'!G112+'WC051'!G112+'WC052'!G112+'WC053'!G112</f>
        <v>0</v>
      </c>
      <c r="H112" s="12">
        <f>CPT!H112+'DC1'!H112+'DC2'!H112+'DC3'!H112+'DC4'!H112+'DC5'!H112+'WC011'!H112+'WC012'!H112+'WC013'!H112+'WC014'!H112+'WC015'!H112+'WC022'!H112+'WC023'!H112+'WC024'!H112+'WC025'!H112+'WC026'!H112+'WC031'!H112+'WC032'!H112+'WC033'!H112+'WC034'!H112+'WC041'!H112+'WC042'!H112+'WC043'!H112+'WC044'!H112+'WC045'!H112+'WC047'!H112+'WC048'!H112+'WC051'!H112+'WC052'!H112+'WC053'!H112</f>
        <v>0</v>
      </c>
    </row>
    <row r="113" spans="5:8" x14ac:dyDescent="0.25">
      <c r="F113" s="8"/>
      <c r="G113" s="8"/>
      <c r="H113" s="8"/>
    </row>
    <row r="114" spans="5:8" x14ac:dyDescent="0.25">
      <c r="E114" s="1" t="s">
        <v>111</v>
      </c>
      <c r="F114" s="32">
        <f>CPT!F114+'DC1'!F114+'DC2'!F114+'DC3'!F114+'DC4'!F114+'DC5'!F114+'WC011'!F114+'WC012'!F114+'WC013'!F114+'WC014'!F114+'WC015'!F114+'WC022'!F114+'WC023'!F114+'WC024'!F114+'WC025'!F114+'WC026'!F114+'WC031'!F114+'WC032'!F114+'WC033'!F114+'WC034'!F114+'WC041'!F114+'WC042'!F114+'WC043'!F114+'WC044'!F114+'WC045'!F114+'WC047'!F114+'WC048'!F114+'WC051'!F114+'WC052'!F114+'WC053'!F114</f>
        <v>92564000</v>
      </c>
      <c r="G114" s="32">
        <f>CPT!G114+'DC1'!G114+'DC2'!G114+'DC3'!G114+'DC4'!G114+'DC5'!G114+'WC011'!G114+'WC012'!G114+'WC013'!G114+'WC014'!G114+'WC015'!G114+'WC022'!G114+'WC023'!G114+'WC024'!G114+'WC025'!G114+'WC026'!G114+'WC031'!G114+'WC032'!G114+'WC033'!G114+'WC034'!G114+'WC041'!G114+'WC042'!G114+'WC043'!G114+'WC044'!G114+'WC045'!G114+'WC047'!G114+'WC048'!G114+'WC051'!G114+'WC052'!G114+'WC053'!G114</f>
        <v>3706000</v>
      </c>
      <c r="H114" s="32">
        <f>CPT!H114+'DC1'!H114+'DC2'!H114+'DC3'!H114+'DC4'!H114+'DC5'!H114+'WC011'!H114+'WC012'!H114+'WC013'!H114+'WC014'!H114+'WC015'!H114+'WC022'!H114+'WC023'!H114+'WC024'!H114+'WC025'!H114+'WC026'!H114+'WC031'!H114+'WC032'!H114+'WC033'!H114+'WC034'!H114+'WC041'!H114+'WC042'!H114+'WC043'!H114+'WC044'!H114+'WC045'!H114+'WC047'!H114+'WC048'!H114+'WC051'!H114+'WC052'!H114+'WC053'!H114</f>
        <v>3560000</v>
      </c>
    </row>
    <row r="115" spans="5:8" x14ac:dyDescent="0.25">
      <c r="E115" s="3" t="s">
        <v>112</v>
      </c>
      <c r="F115" s="4">
        <f>CPT!F115+'DC1'!F115+'DC2'!F115+'DC3'!F115+'DC4'!F115+'DC5'!F115+'WC011'!F115+'WC012'!F115+'WC013'!F115+'WC014'!F115+'WC015'!F115+'WC022'!F115+'WC023'!F115+'WC024'!F115+'WC025'!F115+'WC026'!F115+'WC031'!F115+'WC032'!F115+'WC033'!F115+'WC034'!F115+'WC041'!F115+'WC042'!F115+'WC043'!F115+'WC044'!F115+'WC045'!F115+'WC047'!F115+'WC048'!F115+'WC051'!F115+'WC052'!F115+'WC053'!F115</f>
        <v>2042000</v>
      </c>
      <c r="G115" s="5">
        <f>CPT!G115+'DC1'!G115+'DC2'!G115+'DC3'!G115+'DC4'!G115+'DC5'!G115+'WC011'!G115+'WC012'!G115+'WC013'!G115+'WC014'!G115+'WC015'!G115+'WC022'!G115+'WC023'!G115+'WC024'!G115+'WC025'!G115+'WC026'!G115+'WC031'!G115+'WC032'!G115+'WC033'!G115+'WC034'!G115+'WC041'!G115+'WC042'!G115+'WC043'!G115+'WC044'!G115+'WC045'!G115+'WC047'!G115+'WC048'!G115+'WC051'!G115+'WC052'!G115+'WC053'!G115</f>
        <v>2042000</v>
      </c>
      <c r="H115" s="6">
        <f>CPT!H115+'DC1'!H115+'DC2'!H115+'DC3'!H115+'DC4'!H115+'DC5'!H115+'WC011'!H115+'WC012'!H115+'WC013'!H115+'WC014'!H115+'WC015'!H115+'WC022'!H115+'WC023'!H115+'WC024'!H115+'WC025'!H115+'WC026'!H115+'WC031'!H115+'WC032'!H115+'WC033'!H115+'WC034'!H115+'WC041'!H115+'WC042'!H115+'WC043'!H115+'WC044'!H115+'WC045'!H115+'WC047'!H115+'WC048'!H115+'WC051'!H115+'WC052'!H115+'WC053'!H115</f>
        <v>2042000</v>
      </c>
    </row>
    <row r="116" spans="5:8" x14ac:dyDescent="0.25">
      <c r="E116" s="3" t="s">
        <v>113</v>
      </c>
      <c r="F116" s="7">
        <f>CPT!F116+'DC1'!F116+'DC2'!F116+'DC3'!F116+'DC4'!F116+'DC5'!F116+'WC011'!F116+'WC012'!F116+'WC013'!F116+'WC014'!F116+'WC015'!F116+'WC022'!F116+'WC023'!F116+'WC024'!F116+'WC025'!F116+'WC026'!F116+'WC031'!F116+'WC032'!F116+'WC033'!F116+'WC034'!F116+'WC041'!F116+'WC042'!F116+'WC043'!F116+'WC044'!F116+'WC045'!F116+'WC047'!F116+'WC048'!F116+'WC051'!F116+'WC052'!F116+'WC053'!F116</f>
        <v>1546000</v>
      </c>
      <c r="G116" s="8">
        <f>CPT!G116+'DC1'!G116+'DC2'!G116+'DC3'!G116+'DC4'!G116+'DC5'!G116+'WC011'!G116+'WC012'!G116+'WC013'!G116+'WC014'!G116+'WC015'!G116+'WC022'!G116+'WC023'!G116+'WC024'!G116+'WC025'!G116+'WC026'!G116+'WC031'!G116+'WC032'!G116+'WC033'!G116+'WC034'!G116+'WC041'!G116+'WC042'!G116+'WC043'!G116+'WC044'!G116+'WC045'!G116+'WC047'!G116+'WC048'!G116+'WC051'!G116+'WC052'!G116+'WC053'!G116</f>
        <v>1546000</v>
      </c>
      <c r="H116" s="9">
        <f>CPT!H116+'DC1'!H116+'DC2'!H116+'DC3'!H116+'DC4'!H116+'DC5'!H116+'WC011'!H116+'WC012'!H116+'WC013'!H116+'WC014'!H116+'WC015'!H116+'WC022'!H116+'WC023'!H116+'WC024'!H116+'WC025'!H116+'WC026'!H116+'WC031'!H116+'WC032'!H116+'WC033'!H116+'WC034'!H116+'WC041'!H116+'WC042'!H116+'WC043'!H116+'WC044'!H116+'WC045'!H116+'WC047'!H116+'WC048'!H116+'WC051'!H116+'WC052'!H116+'WC053'!H116</f>
        <v>1400000</v>
      </c>
    </row>
    <row r="117" spans="5:8" x14ac:dyDescent="0.25">
      <c r="E117" s="3" t="s">
        <v>124</v>
      </c>
      <c r="F117" s="7">
        <f>CPT!F117+'DC1'!F117+'DC2'!F117+'DC3'!F117+'DC4'!F117+'DC5'!F117+'WC011'!F117+'WC012'!F117+'WC013'!F117+'WC014'!F117+'WC015'!F117+'WC022'!F117+'WC023'!F117+'WC024'!F117+'WC025'!F117+'WC026'!F117+'WC031'!F117+'WC032'!F117+'WC033'!F117+'WC034'!F117+'WC041'!F117+'WC042'!F117+'WC043'!F117+'WC044'!F117+'WC045'!F117+'WC047'!F117+'WC048'!F117+'WC051'!F117+'WC052'!F117+'WC053'!F117</f>
        <v>0</v>
      </c>
      <c r="G117" s="8">
        <f>CPT!G117+'DC1'!G117+'DC2'!G117+'DC3'!G117+'DC4'!G117+'DC5'!G117+'WC011'!G117+'WC012'!G117+'WC013'!G117+'WC014'!G117+'WC015'!G117+'WC022'!G117+'WC023'!G117+'WC024'!G117+'WC025'!G117+'WC026'!G117+'WC031'!G117+'WC032'!G117+'WC033'!G117+'WC034'!G117+'WC041'!G117+'WC042'!G117+'WC043'!G117+'WC044'!G117+'WC045'!G117+'WC047'!G117+'WC048'!G117+'WC051'!G117+'WC052'!G117+'WC053'!G117</f>
        <v>0</v>
      </c>
      <c r="H117" s="9">
        <f>CPT!H117+'DC1'!H117+'DC2'!H117+'DC3'!H117+'DC4'!H117+'DC5'!H117+'WC011'!H117+'WC012'!H117+'WC013'!H117+'WC014'!H117+'WC015'!H117+'WC022'!H117+'WC023'!H117+'WC024'!H117+'WC025'!H117+'WC026'!H117+'WC031'!H117+'WC032'!H117+'WC033'!H117+'WC034'!H117+'WC041'!H117+'WC042'!H117+'WC043'!H117+'WC044'!H117+'WC045'!H117+'WC047'!H117+'WC048'!H117+'WC051'!H117+'WC052'!H117+'WC053'!H117</f>
        <v>0</v>
      </c>
    </row>
    <row r="118" spans="5:8" x14ac:dyDescent="0.25">
      <c r="E118" s="3" t="s">
        <v>114</v>
      </c>
      <c r="F118" s="7">
        <f>CPT!F118+'DC1'!F118+'DC2'!F118+'DC3'!F118+'DC4'!F118+'DC5'!F118+'WC011'!F118+'WC012'!F118+'WC013'!F118+'WC014'!F118+'WC015'!F118+'WC022'!F118+'WC023'!F118+'WC024'!F118+'WC025'!F118+'WC026'!F118+'WC031'!F118+'WC032'!F118+'WC033'!F118+'WC034'!F118+'WC041'!F118+'WC042'!F118+'WC043'!F118+'WC044'!F118+'WC045'!F118+'WC047'!F118+'WC048'!F118+'WC051'!F118+'WC052'!F118+'WC053'!F118</f>
        <v>0</v>
      </c>
      <c r="G118" s="8">
        <f>CPT!G118+'DC1'!G118+'DC2'!G118+'DC3'!G118+'DC4'!G118+'DC5'!G118+'WC011'!G118+'WC012'!G118+'WC013'!G118+'WC014'!G118+'WC015'!G118+'WC022'!G118+'WC023'!G118+'WC024'!G118+'WC025'!G118+'WC026'!G118+'WC031'!G118+'WC032'!G118+'WC033'!G118+'WC034'!G118+'WC041'!G118+'WC042'!G118+'WC043'!G118+'WC044'!G118+'WC045'!G118+'WC047'!G118+'WC048'!G118+'WC051'!G118+'WC052'!G118+'WC053'!G118</f>
        <v>0</v>
      </c>
      <c r="H118" s="9">
        <f>CPT!H118+'DC1'!H118+'DC2'!H118+'DC3'!H118+'DC4'!H118+'DC5'!H118+'WC011'!H118+'WC012'!H118+'WC013'!H118+'WC014'!H118+'WC015'!H118+'WC022'!H118+'WC023'!H118+'WC024'!H118+'WC025'!H118+'WC026'!H118+'WC031'!H118+'WC032'!H118+'WC033'!H118+'WC034'!H118+'WC041'!H118+'WC042'!H118+'WC043'!H118+'WC044'!H118+'WC045'!H118+'WC047'!H118+'WC048'!H118+'WC051'!H118+'WC052'!H118+'WC053'!H118</f>
        <v>0</v>
      </c>
    </row>
    <row r="119" spans="5:8" x14ac:dyDescent="0.25">
      <c r="E119" s="3" t="s">
        <v>115</v>
      </c>
      <c r="F119" s="7">
        <f>CPT!F119+'DC1'!F119+'DC2'!F119+'DC3'!F119+'DC4'!F119+'DC5'!F119+'WC011'!F119+'WC012'!F119+'WC013'!F119+'WC014'!F119+'WC015'!F119+'WC022'!F119+'WC023'!F119+'WC024'!F119+'WC025'!F119+'WC026'!F119+'WC031'!F119+'WC032'!F119+'WC033'!F119+'WC034'!F119+'WC041'!F119+'WC042'!F119+'WC043'!F119+'WC044'!F119+'WC045'!F119+'WC047'!F119+'WC048'!F119+'WC051'!F119+'WC052'!F119+'WC053'!F119</f>
        <v>40680000</v>
      </c>
      <c r="G119" s="8">
        <f>CPT!G119+'DC1'!G119+'DC2'!G119+'DC3'!G119+'DC4'!G119+'DC5'!G119+'WC011'!G119+'WC012'!G119+'WC013'!G119+'WC014'!G119+'WC015'!G119+'WC022'!G119+'WC023'!G119+'WC024'!G119+'WC025'!G119+'WC026'!G119+'WC031'!G119+'WC032'!G119+'WC033'!G119+'WC034'!G119+'WC041'!G119+'WC042'!G119+'WC043'!G119+'WC044'!G119+'WC045'!G119+'WC047'!G119+'WC048'!G119+'WC051'!G119+'WC052'!G119+'WC053'!G119</f>
        <v>0</v>
      </c>
      <c r="H119" s="9">
        <f>CPT!H119+'DC1'!H119+'DC2'!H119+'DC3'!H119+'DC4'!H119+'DC5'!H119+'WC011'!H119+'WC012'!H119+'WC013'!H119+'WC014'!H119+'WC015'!H119+'WC022'!H119+'WC023'!H119+'WC024'!H119+'WC025'!H119+'WC026'!H119+'WC031'!H119+'WC032'!H119+'WC033'!H119+'WC034'!H119+'WC041'!H119+'WC042'!H119+'WC043'!H119+'WC044'!H119+'WC045'!H119+'WC047'!H119+'WC048'!H119+'WC051'!H119+'WC052'!H119+'WC053'!H119</f>
        <v>0</v>
      </c>
    </row>
    <row r="120" spans="5:8" x14ac:dyDescent="0.25">
      <c r="E120" s="3" t="s">
        <v>116</v>
      </c>
      <c r="F120" s="7">
        <f>CPT!F120+'DC1'!F120+'DC2'!F120+'DC3'!F120+'DC4'!F120+'DC5'!F120+'WC011'!F120+'WC012'!F120+'WC013'!F120+'WC014'!F120+'WC015'!F120+'WC022'!F120+'WC023'!F120+'WC024'!F120+'WC025'!F120+'WC026'!F120+'WC031'!F120+'WC032'!F120+'WC033'!F120+'WC034'!F120+'WC041'!F120+'WC042'!F120+'WC043'!F120+'WC044'!F120+'WC045'!F120+'WC047'!F120+'WC048'!F120+'WC051'!F120+'WC052'!F120+'WC053'!F120</f>
        <v>32116000</v>
      </c>
      <c r="G120" s="8">
        <f>CPT!G120+'DC1'!G120+'DC2'!G120+'DC3'!G120+'DC4'!G120+'DC5'!G120+'WC011'!G120+'WC012'!G120+'WC013'!G120+'WC014'!G120+'WC015'!G120+'WC022'!G120+'WC023'!G120+'WC024'!G120+'WC025'!G120+'WC026'!G120+'WC031'!G120+'WC032'!G120+'WC033'!G120+'WC034'!G120+'WC041'!G120+'WC042'!G120+'WC043'!G120+'WC044'!G120+'WC045'!G120+'WC047'!G120+'WC048'!G120+'WC051'!G120+'WC052'!G120+'WC053'!G120</f>
        <v>0</v>
      </c>
      <c r="H120" s="9">
        <f>CPT!H120+'DC1'!H120+'DC2'!H120+'DC3'!H120+'DC4'!H120+'DC5'!H120+'WC011'!H120+'WC012'!H120+'WC013'!H120+'WC014'!H120+'WC015'!H120+'WC022'!H120+'WC023'!H120+'WC024'!H120+'WC025'!H120+'WC026'!H120+'WC031'!H120+'WC032'!H120+'WC033'!H120+'WC034'!H120+'WC041'!H120+'WC042'!H120+'WC043'!H120+'WC044'!H120+'WC045'!H120+'WC047'!H120+'WC048'!H120+'WC051'!H120+'WC052'!H120+'WC053'!H120</f>
        <v>0</v>
      </c>
    </row>
    <row r="121" spans="5:8" x14ac:dyDescent="0.25">
      <c r="E121" s="3" t="s">
        <v>123</v>
      </c>
      <c r="F121" s="10">
        <f>CPT!F121+'DC1'!F121+'DC2'!F121+'DC3'!F121+'DC4'!F121+'DC5'!F121+'WC011'!F121+'WC012'!F121+'WC013'!F121+'WC014'!F121+'WC015'!F121+'WC022'!F121+'WC023'!F121+'WC024'!F121+'WC025'!F121+'WC026'!F121+'WC031'!F121+'WC032'!F121+'WC033'!F121+'WC034'!F121+'WC041'!F121+'WC042'!F121+'WC043'!F121+'WC044'!F121+'WC045'!F121+'WC047'!F121+'WC048'!F121+'WC051'!F121+'WC052'!F121+'WC053'!F121</f>
        <v>16180000</v>
      </c>
      <c r="G121" s="11">
        <f>CPT!G121+'DC1'!G121+'DC2'!G121+'DC3'!G121+'DC4'!G121+'DC5'!G121+'WC011'!G121+'WC012'!G121+'WC013'!G121+'WC014'!G121+'WC015'!G121+'WC022'!G121+'WC023'!G121+'WC024'!G121+'WC025'!G121+'WC026'!G121+'WC031'!G121+'WC032'!G121+'WC033'!G121+'WC034'!G121+'WC041'!G121+'WC042'!G121+'WC043'!G121+'WC044'!G121+'WC045'!G121+'WC047'!G121+'WC048'!G121+'WC051'!G121+'WC052'!G121+'WC053'!G121</f>
        <v>118000</v>
      </c>
      <c r="H121" s="12">
        <f>CPT!H121+'DC1'!H121+'DC2'!H121+'DC3'!H121+'DC4'!H121+'DC5'!H121+'WC011'!H121+'WC012'!H121+'WC013'!H121+'WC014'!H121+'WC015'!H121+'WC022'!H121+'WC023'!H121+'WC024'!H121+'WC025'!H121+'WC026'!H121+'WC031'!H121+'WC032'!H121+'WC033'!H121+'WC034'!H121+'WC041'!H121+'WC042'!H121+'WC043'!H121+'WC044'!H121+'WC045'!H121+'WC047'!H121+'WC048'!H121+'WC051'!H121+'WC052'!H121+'WC053'!H121</f>
        <v>118000</v>
      </c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2842891000</v>
      </c>
      <c r="G134" s="15">
        <f t="shared" ref="G134:H134" si="0">G49+G55+G62+G68+G74+G80+G87+G93+G101+G107+G114</f>
        <v>2647467000</v>
      </c>
      <c r="H134" s="15">
        <f t="shared" si="0"/>
        <v>2898840000</v>
      </c>
    </row>
    <row r="135" spans="5:8" x14ac:dyDescent="0.25">
      <c r="F135" s="16"/>
      <c r="G135" s="16"/>
      <c r="H135" s="16"/>
    </row>
    <row r="136" spans="5:8" x14ac:dyDescent="0.25">
      <c r="E136" s="1"/>
      <c r="F136" s="2"/>
      <c r="G136" s="2"/>
      <c r="H136" s="2"/>
    </row>
    <row r="137" spans="5:8" x14ac:dyDescent="0.25">
      <c r="E137" s="3"/>
      <c r="F137" s="8"/>
      <c r="G137" s="8"/>
      <c r="H137" s="8"/>
    </row>
    <row r="138" spans="5:8" x14ac:dyDescent="0.25">
      <c r="E138" s="3"/>
      <c r="F138" s="8"/>
      <c r="G138" s="8"/>
      <c r="H138" s="8"/>
    </row>
    <row r="139" spans="5:8" x14ac:dyDescent="0.25">
      <c r="E139" s="3"/>
      <c r="F139" s="8"/>
      <c r="G139" s="8"/>
      <c r="H139" s="8"/>
    </row>
    <row r="140" spans="5:8" x14ac:dyDescent="0.25">
      <c r="E140" s="3"/>
      <c r="F140" s="8"/>
      <c r="G140" s="8"/>
      <c r="H140" s="8"/>
    </row>
    <row r="141" spans="5:8" x14ac:dyDescent="0.25">
      <c r="F141" s="13"/>
      <c r="G141" s="13"/>
      <c r="H141" s="13"/>
    </row>
    <row r="142" spans="5:8" x14ac:dyDescent="0.25">
      <c r="E142" s="1"/>
      <c r="F142" s="2"/>
      <c r="G142" s="2"/>
      <c r="H142" s="2"/>
    </row>
    <row r="143" spans="5:8" x14ac:dyDescent="0.25">
      <c r="E143" s="3"/>
      <c r="F143" s="8"/>
      <c r="G143" s="8"/>
      <c r="H143" s="8"/>
    </row>
    <row r="144" spans="5:8" x14ac:dyDescent="0.25">
      <c r="E144" s="3"/>
      <c r="F144" s="8"/>
      <c r="G144" s="8"/>
      <c r="H144" s="8"/>
    </row>
    <row r="145" spans="5:8" x14ac:dyDescent="0.25">
      <c r="E145" s="3"/>
      <c r="F145" s="8"/>
      <c r="G145" s="8"/>
      <c r="H145" s="8"/>
    </row>
    <row r="146" spans="5:8" x14ac:dyDescent="0.25">
      <c r="E146" s="3"/>
      <c r="F146" s="8"/>
      <c r="G146" s="8"/>
      <c r="H146" s="8"/>
    </row>
    <row r="147" spans="5:8" x14ac:dyDescent="0.25">
      <c r="E147" s="3"/>
      <c r="F147" s="13"/>
      <c r="G147" s="13"/>
      <c r="H147" s="13"/>
    </row>
    <row r="148" spans="5:8" x14ac:dyDescent="0.25">
      <c r="E148" s="1"/>
      <c r="F148" s="2"/>
      <c r="G148" s="2"/>
      <c r="H148" s="2"/>
    </row>
    <row r="149" spans="5:8" x14ac:dyDescent="0.25">
      <c r="E149" s="3"/>
      <c r="F149" s="8"/>
      <c r="G149" s="8"/>
      <c r="H149" s="8"/>
    </row>
    <row r="150" spans="5:8" x14ac:dyDescent="0.25">
      <c r="E150" s="3"/>
      <c r="F150" s="8"/>
      <c r="G150" s="8"/>
      <c r="H150" s="8"/>
    </row>
    <row r="151" spans="5:8" x14ac:dyDescent="0.25">
      <c r="E151" s="3"/>
      <c r="F151" s="8"/>
      <c r="G151" s="8"/>
      <c r="H151" s="8"/>
    </row>
    <row r="152" spans="5:8" x14ac:dyDescent="0.25">
      <c r="E152" s="3"/>
      <c r="F152" s="8"/>
      <c r="G152" s="8"/>
      <c r="H152" s="8"/>
    </row>
    <row r="153" spans="5:8" x14ac:dyDescent="0.25">
      <c r="E153" s="3"/>
      <c r="F153" s="13"/>
      <c r="G153" s="13"/>
      <c r="H153" s="13"/>
    </row>
    <row r="154" spans="5:8" x14ac:dyDescent="0.25">
      <c r="E154" s="1"/>
      <c r="F154" s="2"/>
      <c r="G154" s="2"/>
      <c r="H154" s="2"/>
    </row>
    <row r="155" spans="5:8" x14ac:dyDescent="0.25">
      <c r="E155" s="3"/>
      <c r="F155" s="8"/>
      <c r="G155" s="8"/>
      <c r="H155" s="8"/>
    </row>
    <row r="156" spans="5:8" x14ac:dyDescent="0.25">
      <c r="E156" s="3"/>
      <c r="F156" s="8"/>
      <c r="G156" s="8"/>
      <c r="H156" s="8"/>
    </row>
    <row r="157" spans="5:8" x14ac:dyDescent="0.25">
      <c r="E157" s="3"/>
      <c r="F157" s="8"/>
      <c r="G157" s="8"/>
      <c r="H157" s="8"/>
    </row>
    <row r="158" spans="5:8" x14ac:dyDescent="0.25">
      <c r="E158" s="3"/>
      <c r="F158" s="8"/>
      <c r="G158" s="8"/>
      <c r="H158" s="8"/>
    </row>
    <row r="159" spans="5:8" x14ac:dyDescent="0.25">
      <c r="E159" s="3"/>
      <c r="F159" s="13"/>
      <c r="G159" s="13"/>
      <c r="H159" s="13"/>
    </row>
    <row r="160" spans="5:8" x14ac:dyDescent="0.25">
      <c r="E160" s="1"/>
      <c r="F160" s="2"/>
      <c r="G160" s="2"/>
      <c r="H160" s="2"/>
    </row>
    <row r="161" spans="5:8" x14ac:dyDescent="0.25">
      <c r="E161" s="3"/>
      <c r="F161" s="8"/>
      <c r="G161" s="8"/>
      <c r="H161" s="8"/>
    </row>
    <row r="162" spans="5:8" x14ac:dyDescent="0.25">
      <c r="E162" s="3"/>
      <c r="F162" s="8"/>
      <c r="G162" s="8"/>
      <c r="H162" s="8"/>
    </row>
    <row r="163" spans="5:8" x14ac:dyDescent="0.25">
      <c r="E163" s="3"/>
      <c r="F163" s="8"/>
      <c r="G163" s="8"/>
      <c r="H163" s="8"/>
    </row>
    <row r="164" spans="5:8" x14ac:dyDescent="0.25">
      <c r="E164" s="3"/>
      <c r="F164" s="8"/>
      <c r="G164" s="8"/>
      <c r="H164" s="8"/>
    </row>
    <row r="165" spans="5:8" x14ac:dyDescent="0.25">
      <c r="E165" s="3"/>
      <c r="F165" s="13"/>
      <c r="G165" s="13"/>
      <c r="H165" s="13"/>
    </row>
    <row r="166" spans="5:8" x14ac:dyDescent="0.25">
      <c r="E166" s="1"/>
      <c r="F166" s="2"/>
      <c r="G166" s="2"/>
      <c r="H166" s="2"/>
    </row>
    <row r="167" spans="5:8" x14ac:dyDescent="0.25">
      <c r="E167" s="3"/>
      <c r="F167" s="8"/>
      <c r="G167" s="8"/>
      <c r="H167" s="8"/>
    </row>
    <row r="168" spans="5:8" x14ac:dyDescent="0.25">
      <c r="E168" s="3"/>
      <c r="F168" s="8"/>
      <c r="G168" s="8"/>
      <c r="H168" s="8"/>
    </row>
    <row r="169" spans="5:8" x14ac:dyDescent="0.25">
      <c r="E169" s="3"/>
      <c r="F169" s="8"/>
      <c r="G169" s="8"/>
      <c r="H169" s="8"/>
    </row>
    <row r="170" spans="5:8" x14ac:dyDescent="0.25">
      <c r="E170" s="3"/>
      <c r="F170" s="8"/>
      <c r="G170" s="8"/>
      <c r="H170" s="8"/>
    </row>
    <row r="171" spans="5:8" x14ac:dyDescent="0.25">
      <c r="E171" s="3"/>
      <c r="F171" s="13"/>
      <c r="G171" s="13"/>
      <c r="H171" s="13"/>
    </row>
    <row r="172" spans="5:8" x14ac:dyDescent="0.25">
      <c r="E172" s="1"/>
      <c r="F172" s="2"/>
      <c r="G172" s="2"/>
      <c r="H172" s="2"/>
    </row>
    <row r="173" spans="5:8" x14ac:dyDescent="0.25">
      <c r="E173" s="3"/>
      <c r="F173" s="8"/>
      <c r="G173" s="8"/>
      <c r="H173" s="8"/>
    </row>
    <row r="174" spans="5:8" x14ac:dyDescent="0.25">
      <c r="E174" s="3"/>
      <c r="F174" s="8"/>
      <c r="G174" s="8"/>
      <c r="H174" s="8"/>
    </row>
    <row r="175" spans="5:8" x14ac:dyDescent="0.25">
      <c r="E175" s="3"/>
      <c r="F175" s="8"/>
      <c r="G175" s="8"/>
      <c r="H175" s="8"/>
    </row>
    <row r="176" spans="5:8" x14ac:dyDescent="0.25">
      <c r="E176" s="3"/>
      <c r="F176" s="8"/>
      <c r="G176" s="8"/>
      <c r="H176" s="8"/>
    </row>
    <row r="177" spans="5:8" x14ac:dyDescent="0.25">
      <c r="E177" s="3"/>
      <c r="F177" s="13"/>
      <c r="G177" s="13"/>
      <c r="H177" s="13"/>
    </row>
    <row r="178" spans="5:8" x14ac:dyDescent="0.25">
      <c r="E178" s="1"/>
      <c r="F178" s="2"/>
      <c r="G178" s="2"/>
      <c r="H178" s="2"/>
    </row>
    <row r="179" spans="5:8" x14ac:dyDescent="0.25">
      <c r="E179" s="3"/>
      <c r="F179" s="8"/>
      <c r="G179" s="8"/>
      <c r="H179" s="8"/>
    </row>
    <row r="180" spans="5:8" x14ac:dyDescent="0.25">
      <c r="E180" s="3"/>
      <c r="F180" s="8"/>
      <c r="G180" s="8"/>
      <c r="H180" s="8"/>
    </row>
    <row r="181" spans="5:8" x14ac:dyDescent="0.25">
      <c r="E181" s="3"/>
      <c r="F181" s="8"/>
      <c r="G181" s="8"/>
      <c r="H181" s="8"/>
    </row>
    <row r="182" spans="5:8" x14ac:dyDescent="0.25">
      <c r="E182" s="3"/>
      <c r="F182" s="8"/>
      <c r="G182" s="8"/>
      <c r="H182" s="8"/>
    </row>
    <row r="183" spans="5:8" x14ac:dyDescent="0.25">
      <c r="E183" s="3"/>
      <c r="F183" s="8"/>
      <c r="G183" s="8"/>
      <c r="H183" s="8"/>
    </row>
    <row r="184" spans="5:8" x14ac:dyDescent="0.25">
      <c r="E184" s="3"/>
      <c r="F184" s="8"/>
      <c r="G184" s="8"/>
      <c r="H184" s="8"/>
    </row>
    <row r="185" spans="5:8" x14ac:dyDescent="0.25">
      <c r="E185" s="3"/>
      <c r="F185" s="13"/>
      <c r="G185" s="13"/>
      <c r="H185" s="13"/>
    </row>
    <row r="186" spans="5:8" x14ac:dyDescent="0.25">
      <c r="F186" s="2"/>
      <c r="G186" s="2"/>
      <c r="H186" s="2"/>
    </row>
    <row r="187" spans="5:8" x14ac:dyDescent="0.25">
      <c r="E187" s="1"/>
      <c r="F187" s="8"/>
      <c r="G187" s="8"/>
      <c r="H187" s="8"/>
    </row>
    <row r="188" spans="5:8" x14ac:dyDescent="0.25">
      <c r="E188" s="3"/>
      <c r="F188" s="8"/>
      <c r="G188" s="8"/>
      <c r="H188" s="8"/>
    </row>
    <row r="189" spans="5:8" x14ac:dyDescent="0.25">
      <c r="E189" s="3"/>
      <c r="F189" s="8"/>
      <c r="G189" s="8"/>
      <c r="H189" s="8"/>
    </row>
    <row r="190" spans="5:8" x14ac:dyDescent="0.25">
      <c r="E190" s="3"/>
      <c r="F190" s="8"/>
      <c r="G190" s="8"/>
      <c r="H190" s="8"/>
    </row>
    <row r="191" spans="5:8" x14ac:dyDescent="0.25">
      <c r="E191" s="3"/>
      <c r="F191" s="13"/>
      <c r="G191" s="13"/>
      <c r="H191" s="13"/>
    </row>
    <row r="192" spans="5:8" x14ac:dyDescent="0.25">
      <c r="F192" s="2"/>
      <c r="G192" s="2"/>
      <c r="H192" s="2"/>
    </row>
    <row r="193" spans="5:8" x14ac:dyDescent="0.25">
      <c r="E193" s="1"/>
      <c r="F193" s="8"/>
      <c r="G193" s="8"/>
      <c r="H193" s="8"/>
    </row>
    <row r="194" spans="5:8" x14ac:dyDescent="0.25">
      <c r="E194" s="3"/>
      <c r="F194" s="8"/>
      <c r="G194" s="8"/>
      <c r="H194" s="8"/>
    </row>
    <row r="195" spans="5:8" x14ac:dyDescent="0.25">
      <c r="E195" s="3"/>
      <c r="F195" s="8"/>
      <c r="G195" s="8"/>
      <c r="H195" s="8"/>
    </row>
    <row r="196" spans="5:8" x14ac:dyDescent="0.25">
      <c r="E196" s="3"/>
      <c r="F196" s="8"/>
      <c r="G196" s="8"/>
      <c r="H196" s="8"/>
    </row>
    <row r="197" spans="5:8" x14ac:dyDescent="0.25">
      <c r="E197" s="3"/>
      <c r="F197" s="13"/>
      <c r="G197" s="13"/>
      <c r="H197" s="13"/>
    </row>
    <row r="198" spans="5:8" x14ac:dyDescent="0.25">
      <c r="E198" s="3"/>
      <c r="F198" s="2"/>
      <c r="G198" s="2"/>
      <c r="H198" s="2"/>
    </row>
    <row r="199" spans="5:8" x14ac:dyDescent="0.25">
      <c r="F199" s="8"/>
      <c r="G199" s="8"/>
      <c r="H199" s="8"/>
    </row>
    <row r="200" spans="5:8" x14ac:dyDescent="0.25">
      <c r="E200" s="1"/>
      <c r="F200" s="8"/>
      <c r="G200" s="8"/>
      <c r="H200" s="8"/>
    </row>
    <row r="201" spans="5:8" x14ac:dyDescent="0.25">
      <c r="E201" s="3"/>
      <c r="F201" s="8"/>
      <c r="G201" s="8"/>
      <c r="H201" s="8"/>
    </row>
    <row r="202" spans="5:8" x14ac:dyDescent="0.25">
      <c r="E202" s="3"/>
      <c r="F202" s="8"/>
      <c r="G202" s="8"/>
      <c r="H202" s="8"/>
    </row>
    <row r="203" spans="5:8" x14ac:dyDescent="0.25">
      <c r="E203" s="3"/>
      <c r="F203" s="13"/>
      <c r="G203" s="13"/>
      <c r="H203" s="13"/>
    </row>
    <row r="204" spans="5:8" x14ac:dyDescent="0.25">
      <c r="E204" s="3"/>
      <c r="F204" s="2"/>
      <c r="G204" s="2"/>
      <c r="H204" s="2"/>
    </row>
    <row r="205" spans="5:8" x14ac:dyDescent="0.25">
      <c r="E205" s="3"/>
      <c r="F205" s="8"/>
      <c r="G205" s="8"/>
      <c r="H205" s="8"/>
    </row>
    <row r="206" spans="5:8" x14ac:dyDescent="0.25">
      <c r="E206" s="3"/>
      <c r="F206" s="8"/>
      <c r="G206" s="8"/>
      <c r="H206" s="8"/>
    </row>
    <row r="207" spans="5:8" x14ac:dyDescent="0.25">
      <c r="E207" s="3"/>
      <c r="F207" s="8"/>
      <c r="G207" s="8"/>
      <c r="H207" s="8"/>
    </row>
    <row r="208" spans="5:8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340"/>
  <sheetViews>
    <sheetView showGridLines="0" topLeftCell="A35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2.886718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51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73095000</v>
      </c>
      <c r="G5" s="2">
        <v>77558000</v>
      </c>
      <c r="H5" s="2">
        <v>81046000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27212000</v>
      </c>
      <c r="G7" s="22">
        <f>SUM(G8:G20)</f>
        <v>20994000</v>
      </c>
      <c r="H7" s="22">
        <f>SUM(H8:H20)</f>
        <v>21768000</v>
      </c>
    </row>
    <row r="8" spans="5:8" ht="13.8" x14ac:dyDescent="0.3">
      <c r="E8" s="23" t="s">
        <v>11</v>
      </c>
      <c r="F8" s="8">
        <v>16912000</v>
      </c>
      <c r="G8" s="8">
        <v>18013000</v>
      </c>
      <c r="H8" s="8">
        <v>18652000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10300000</v>
      </c>
      <c r="G11" s="8">
        <v>2981000</v>
      </c>
      <c r="H11" s="8">
        <v>3116000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3500000</v>
      </c>
      <c r="G21" s="2">
        <f>SUM(G22:G30)</f>
        <v>2000000</v>
      </c>
      <c r="H21" s="2">
        <f>SUM(H22:H30)</f>
        <v>7100000</v>
      </c>
    </row>
    <row r="22" spans="5:8" ht="13.8" x14ac:dyDescent="0.3">
      <c r="E22" s="23" t="s">
        <v>25</v>
      </c>
      <c r="F22" s="24">
        <v>1800000</v>
      </c>
      <c r="G22" s="24">
        <v>2000000</v>
      </c>
      <c r="H22" s="24">
        <v>2100000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1700000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>
        <v>5000000</v>
      </c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103807000</v>
      </c>
      <c r="G31" s="15">
        <f>+G5+G6+G7+G21</f>
        <v>100552000</v>
      </c>
      <c r="H31" s="15">
        <f>+H5+H6+H7+H21</f>
        <v>109914000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103807000</v>
      </c>
      <c r="G44" s="30">
        <f>+G31+G43</f>
        <v>100552000</v>
      </c>
      <c r="H44" s="30">
        <f>+H31+H43</f>
        <v>109914000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98228000</v>
      </c>
      <c r="G47" s="22">
        <f>SUM(G49+G55+G61+G68+G74+G80+G87+G93+G101+G107+G114)</f>
        <v>12306000</v>
      </c>
      <c r="H47" s="22">
        <f>SUM(H49+H55+H61+H68+H74+H80+H87+H93+H101+H107+H114)</f>
        <v>42463000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800000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800000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87670000</v>
      </c>
      <c r="G93" s="2">
        <f>SUM(G94:G99)</f>
        <v>3355000</v>
      </c>
      <c r="H93" s="2">
        <f>SUM(H94:H99)</f>
        <v>32702000</v>
      </c>
    </row>
    <row r="94" spans="5:8" x14ac:dyDescent="0.25">
      <c r="E94" s="3" t="s">
        <v>99</v>
      </c>
      <c r="F94" s="4">
        <v>95000</v>
      </c>
      <c r="G94" s="5">
        <v>95000</v>
      </c>
      <c r="H94" s="6">
        <v>107000</v>
      </c>
    </row>
    <row r="95" spans="5:8" x14ac:dyDescent="0.25">
      <c r="E95" s="3" t="s">
        <v>100</v>
      </c>
      <c r="F95" s="7">
        <v>73730000</v>
      </c>
      <c r="G95" s="8">
        <v>3260000</v>
      </c>
      <c r="H95" s="9">
        <v>32595000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>
        <v>13403000</v>
      </c>
      <c r="G97" s="8"/>
      <c r="H97" s="9"/>
    </row>
    <row r="98" spans="5:8" x14ac:dyDescent="0.25">
      <c r="E98" s="3" t="s">
        <v>102</v>
      </c>
      <c r="F98" s="7">
        <v>442000</v>
      </c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8708000</v>
      </c>
      <c r="G107" s="2">
        <f>SUM(G108:G112)</f>
        <v>8951000</v>
      </c>
      <c r="H107" s="2">
        <f>SUM(H108:H112)</f>
        <v>9761000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3543000</v>
      </c>
      <c r="G109" s="8">
        <v>3578000</v>
      </c>
      <c r="H109" s="9">
        <v>4361000</v>
      </c>
    </row>
    <row r="110" spans="5:8" x14ac:dyDescent="0.25">
      <c r="E110" s="3" t="s">
        <v>108</v>
      </c>
      <c r="F110" s="7">
        <v>5165000</v>
      </c>
      <c r="G110" s="8">
        <v>5373000</v>
      </c>
      <c r="H110" s="9">
        <v>5400000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1050000</v>
      </c>
      <c r="G114" s="2">
        <f>SUM(G115:G121)</f>
        <v>0</v>
      </c>
      <c r="H114" s="2">
        <f>SUM(H115:H121)</f>
        <v>0</v>
      </c>
    </row>
    <row r="115" spans="5:8" x14ac:dyDescent="0.25">
      <c r="E115" s="3" t="s">
        <v>112</v>
      </c>
      <c r="F115" s="4"/>
      <c r="G115" s="5"/>
      <c r="H115" s="6"/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>
        <v>500000</v>
      </c>
      <c r="G120" s="8"/>
      <c r="H120" s="9"/>
    </row>
    <row r="121" spans="5:8" x14ac:dyDescent="0.25">
      <c r="E121" s="3" t="s">
        <v>123</v>
      </c>
      <c r="F121" s="10">
        <v>550000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98228000</v>
      </c>
      <c r="G134" s="15">
        <f t="shared" ref="G134:H134" si="0">G49+G55+G62+G68+G74+G80+G87+G93+G101+G107+G114</f>
        <v>12306000</v>
      </c>
      <c r="H134" s="15">
        <f t="shared" si="0"/>
        <v>42463000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340"/>
  <sheetViews>
    <sheetView showGridLines="0" topLeftCell="A32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1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52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148477000</v>
      </c>
      <c r="G5" s="2">
        <v>157408000</v>
      </c>
      <c r="H5" s="2">
        <v>164489000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23099000</v>
      </c>
      <c r="G7" s="22">
        <f>SUM(G8:G20)</f>
        <v>33716000</v>
      </c>
      <c r="H7" s="22">
        <f>SUM(H8:H20)</f>
        <v>35091000</v>
      </c>
    </row>
    <row r="8" spans="5:8" ht="13.8" x14ac:dyDescent="0.3">
      <c r="E8" s="23" t="s">
        <v>11</v>
      </c>
      <c r="F8" s="8">
        <v>23099000</v>
      </c>
      <c r="G8" s="8">
        <v>24773000</v>
      </c>
      <c r="H8" s="8">
        <v>25744000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>
        <v>8943000</v>
      </c>
      <c r="H11" s="8">
        <v>9347000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3796000</v>
      </c>
      <c r="G21" s="2">
        <f>SUM(G22:G30)</f>
        <v>1900000</v>
      </c>
      <c r="H21" s="2">
        <f>SUM(H22:H30)</f>
        <v>2000000</v>
      </c>
    </row>
    <row r="22" spans="5:8" ht="13.8" x14ac:dyDescent="0.3">
      <c r="E22" s="23" t="s">
        <v>25</v>
      </c>
      <c r="F22" s="24">
        <v>1700000</v>
      </c>
      <c r="G22" s="24">
        <v>1900000</v>
      </c>
      <c r="H22" s="24">
        <v>2000000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2096000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175372000</v>
      </c>
      <c r="G31" s="15">
        <f>+G5+G6+G7+G21</f>
        <v>193024000</v>
      </c>
      <c r="H31" s="15">
        <f>+H5+H6+H7+H21</f>
        <v>201580000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175372000</v>
      </c>
      <c r="G44" s="30">
        <f>+G31+G43</f>
        <v>193024000</v>
      </c>
      <c r="H44" s="30">
        <f>+H31+H43</f>
        <v>201580000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120181000</v>
      </c>
      <c r="G47" s="22">
        <f>SUM(G49+G55+G61+G68+G74+G80+G87+G93+G101+G107+G114)</f>
        <v>139737000</v>
      </c>
      <c r="H47" s="22">
        <f>SUM(H49+H55+H61+H68+H74+H80+H87+H93+H101+H107+H114)</f>
        <v>144661000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2000000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2000000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800000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800000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107810000</v>
      </c>
      <c r="G93" s="2">
        <f>SUM(G94:G99)</f>
        <v>130627000</v>
      </c>
      <c r="H93" s="2">
        <f>SUM(H94:H99)</f>
        <v>134713000</v>
      </c>
    </row>
    <row r="94" spans="5:8" x14ac:dyDescent="0.25">
      <c r="E94" s="3" t="s">
        <v>99</v>
      </c>
      <c r="F94" s="4">
        <v>120000</v>
      </c>
      <c r="G94" s="5">
        <v>120000</v>
      </c>
      <c r="H94" s="6">
        <v>135000</v>
      </c>
    </row>
    <row r="95" spans="5:8" x14ac:dyDescent="0.25">
      <c r="E95" s="3" t="s">
        <v>100</v>
      </c>
      <c r="F95" s="7">
        <v>101183000</v>
      </c>
      <c r="G95" s="8">
        <v>124573000</v>
      </c>
      <c r="H95" s="9">
        <v>112578000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435000</v>
      </c>
      <c r="G98" s="8"/>
      <c r="H98" s="9"/>
    </row>
    <row r="99" spans="5:8" x14ac:dyDescent="0.25">
      <c r="E99" s="3" t="s">
        <v>121</v>
      </c>
      <c r="F99" s="10">
        <v>6072000</v>
      </c>
      <c r="G99" s="11">
        <v>5934000</v>
      </c>
      <c r="H99" s="12">
        <v>22000000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8945000</v>
      </c>
      <c r="G107" s="2">
        <f>SUM(G108:G112)</f>
        <v>9034000</v>
      </c>
      <c r="H107" s="2">
        <f>SUM(H108:H112)</f>
        <v>9872000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8945000</v>
      </c>
      <c r="G109" s="8">
        <v>9034000</v>
      </c>
      <c r="H109" s="9">
        <v>9872000</v>
      </c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626000</v>
      </c>
      <c r="G114" s="2">
        <f>SUM(G115:G121)</f>
        <v>76000</v>
      </c>
      <c r="H114" s="2">
        <f>SUM(H115:H121)</f>
        <v>76000</v>
      </c>
    </row>
    <row r="115" spans="5:8" x14ac:dyDescent="0.25">
      <c r="E115" s="3" t="s">
        <v>112</v>
      </c>
      <c r="F115" s="4">
        <v>76000</v>
      </c>
      <c r="G115" s="5">
        <v>76000</v>
      </c>
      <c r="H115" s="6">
        <v>76000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550000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120181000</v>
      </c>
      <c r="G134" s="15">
        <f t="shared" ref="G134:H134" si="0">G49+G55+G62+G68+G74+G80+G87+G93+G101+G107+G114</f>
        <v>139737000</v>
      </c>
      <c r="H134" s="15">
        <f t="shared" si="0"/>
        <v>144661000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340"/>
  <sheetViews>
    <sheetView showGridLines="0" topLeftCell="A35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2.4414062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53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165310000</v>
      </c>
      <c r="G5" s="2">
        <v>175560000</v>
      </c>
      <c r="H5" s="2">
        <v>183499000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63771000</v>
      </c>
      <c r="G7" s="22">
        <f>SUM(G8:G20)</f>
        <v>48161000</v>
      </c>
      <c r="H7" s="22">
        <f>SUM(H8:H20)</f>
        <v>50199000</v>
      </c>
    </row>
    <row r="8" spans="5:8" ht="13.8" x14ac:dyDescent="0.3">
      <c r="E8" s="23" t="s">
        <v>11</v>
      </c>
      <c r="F8" s="8">
        <v>25405000</v>
      </c>
      <c r="G8" s="8">
        <v>27293000</v>
      </c>
      <c r="H8" s="8">
        <v>28388000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21322000</v>
      </c>
      <c r="G11" s="8">
        <v>20868000</v>
      </c>
      <c r="H11" s="8">
        <v>21811000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17044000</v>
      </c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3669000</v>
      </c>
      <c r="G21" s="2">
        <f>SUM(G22:G30)</f>
        <v>1800000</v>
      </c>
      <c r="H21" s="2">
        <f>SUM(H22:H30)</f>
        <v>1900000</v>
      </c>
    </row>
    <row r="22" spans="5:8" ht="13.8" x14ac:dyDescent="0.3">
      <c r="E22" s="23" t="s">
        <v>25</v>
      </c>
      <c r="F22" s="24">
        <v>1700000</v>
      </c>
      <c r="G22" s="24">
        <v>1800000</v>
      </c>
      <c r="H22" s="24">
        <v>1900000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1969000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232750000</v>
      </c>
      <c r="G31" s="15">
        <f>+G5+G6+G7+G21</f>
        <v>225521000</v>
      </c>
      <c r="H31" s="15">
        <f>+H5+H6+H7+H21</f>
        <v>235598000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172000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172000</v>
      </c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172000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232922000</v>
      </c>
      <c r="G44" s="30">
        <f>+G31+G43</f>
        <v>225521000</v>
      </c>
      <c r="H44" s="30">
        <f>+H31+H43</f>
        <v>235598000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231096000</v>
      </c>
      <c r="G47" s="22">
        <f>SUM(G49+G55+G61+G68+G74+G80+G87+G93+G101+G107+G114)</f>
        <v>238341000</v>
      </c>
      <c r="H47" s="22">
        <f>SUM(H49+H55+H61+H68+H74+H80+H87+H93+H101+H107+H114)</f>
        <v>253829000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10188000</v>
      </c>
      <c r="G55" s="2">
        <f>SUM(G56:G60)</f>
        <v>10417000</v>
      </c>
      <c r="H55" s="2">
        <f>SUM(H56:H60)</f>
        <v>10877000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>
        <v>4350000</v>
      </c>
      <c r="G58" s="8">
        <v>4473000</v>
      </c>
      <c r="H58" s="9">
        <v>4666000</v>
      </c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>
        <v>5838000</v>
      </c>
      <c r="G60" s="11">
        <v>5944000</v>
      </c>
      <c r="H60" s="12">
        <v>6211000</v>
      </c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90000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90000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206275000</v>
      </c>
      <c r="G93" s="2">
        <f>SUM(G94:G99)</f>
        <v>215150000</v>
      </c>
      <c r="H93" s="2">
        <f>SUM(H94:H99)</f>
        <v>229462000</v>
      </c>
    </row>
    <row r="94" spans="5:8" x14ac:dyDescent="0.25">
      <c r="E94" s="3" t="s">
        <v>99</v>
      </c>
      <c r="F94" s="4">
        <v>11900000</v>
      </c>
      <c r="G94" s="5">
        <v>4689000</v>
      </c>
      <c r="H94" s="6">
        <v>169000</v>
      </c>
    </row>
    <row r="95" spans="5:8" x14ac:dyDescent="0.25">
      <c r="E95" s="3" t="s">
        <v>100</v>
      </c>
      <c r="F95" s="7">
        <v>190776000</v>
      </c>
      <c r="G95" s="8">
        <v>207143000</v>
      </c>
      <c r="H95" s="9">
        <v>216293000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81000</v>
      </c>
      <c r="G98" s="8"/>
      <c r="H98" s="9"/>
    </row>
    <row r="99" spans="5:8" x14ac:dyDescent="0.25">
      <c r="E99" s="3" t="s">
        <v>121</v>
      </c>
      <c r="F99" s="10">
        <v>3518000</v>
      </c>
      <c r="G99" s="11">
        <v>3318000</v>
      </c>
      <c r="H99" s="12">
        <v>13000000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12434000</v>
      </c>
      <c r="G107" s="2">
        <f>SUM(G108:G112)</f>
        <v>12715000</v>
      </c>
      <c r="H107" s="2">
        <f>SUM(H108:H112)</f>
        <v>13431000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5665000</v>
      </c>
      <c r="G109" s="8">
        <v>5722000</v>
      </c>
      <c r="H109" s="9">
        <v>6526000</v>
      </c>
    </row>
    <row r="110" spans="5:8" x14ac:dyDescent="0.25">
      <c r="E110" s="3" t="s">
        <v>108</v>
      </c>
      <c r="F110" s="7">
        <v>6769000</v>
      </c>
      <c r="G110" s="8">
        <v>6993000</v>
      </c>
      <c r="H110" s="9">
        <v>6905000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2109000</v>
      </c>
      <c r="G114" s="2">
        <f>SUM(G115:G121)</f>
        <v>59000</v>
      </c>
      <c r="H114" s="2">
        <f>SUM(H115:H121)</f>
        <v>59000</v>
      </c>
    </row>
    <row r="115" spans="5:8" x14ac:dyDescent="0.25">
      <c r="E115" s="3" t="s">
        <v>112</v>
      </c>
      <c r="F115" s="4">
        <v>59000</v>
      </c>
      <c r="G115" s="5">
        <v>59000</v>
      </c>
      <c r="H115" s="6">
        <v>59000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>
        <v>1500000</v>
      </c>
      <c r="G120" s="8"/>
      <c r="H120" s="9"/>
    </row>
    <row r="121" spans="5:8" x14ac:dyDescent="0.25">
      <c r="E121" s="3" t="s">
        <v>123</v>
      </c>
      <c r="F121" s="10">
        <v>550000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231096000</v>
      </c>
      <c r="G134" s="15">
        <f t="shared" ref="G134:H134" si="0">G49+G55+G62+G68+G74+G80+G87+G93+G101+G107+G114</f>
        <v>238341000</v>
      </c>
      <c r="H134" s="15">
        <f t="shared" si="0"/>
        <v>253829000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340"/>
  <sheetViews>
    <sheetView showGridLines="0" topLeftCell="A34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2.55468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54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156647000</v>
      </c>
      <c r="G5" s="2">
        <v>166360000</v>
      </c>
      <c r="H5" s="2">
        <v>173883000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26770000</v>
      </c>
      <c r="G7" s="22">
        <f>SUM(G8:G20)</f>
        <v>29379000</v>
      </c>
      <c r="H7" s="22">
        <f>SUM(H8:H20)</f>
        <v>30575000</v>
      </c>
    </row>
    <row r="8" spans="5:8" ht="13.8" x14ac:dyDescent="0.3">
      <c r="E8" s="23" t="s">
        <v>11</v>
      </c>
      <c r="F8" s="8">
        <v>26770000</v>
      </c>
      <c r="G8" s="8">
        <v>28783000</v>
      </c>
      <c r="H8" s="8">
        <v>29951000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>
        <v>596000</v>
      </c>
      <c r="H11" s="8">
        <v>624000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7972000</v>
      </c>
      <c r="G21" s="2">
        <f>SUM(G22:G30)</f>
        <v>1800000</v>
      </c>
      <c r="H21" s="2">
        <f>SUM(H22:H30)</f>
        <v>6516000</v>
      </c>
    </row>
    <row r="22" spans="5:8" ht="13.8" x14ac:dyDescent="0.3">
      <c r="E22" s="23" t="s">
        <v>25</v>
      </c>
      <c r="F22" s="24">
        <v>1700000</v>
      </c>
      <c r="G22" s="24">
        <v>1800000</v>
      </c>
      <c r="H22" s="24">
        <v>1900000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2272000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>
        <v>4000000</v>
      </c>
      <c r="G27" s="8"/>
      <c r="H27" s="8">
        <v>4616000</v>
      </c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191389000</v>
      </c>
      <c r="G31" s="15">
        <f>+G5+G6+G7+G21</f>
        <v>197539000</v>
      </c>
      <c r="H31" s="15">
        <f>+H5+H6+H7+H21</f>
        <v>210974000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1231000</v>
      </c>
      <c r="G33" s="2">
        <f>SUM(G34:G40)</f>
        <v>186000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1231000</v>
      </c>
      <c r="G35" s="8">
        <v>186000</v>
      </c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1231000</v>
      </c>
      <c r="G43" s="28">
        <f>+G33+G41</f>
        <v>186000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192620000</v>
      </c>
      <c r="G44" s="30">
        <f>+G31+G43</f>
        <v>197725000</v>
      </c>
      <c r="H44" s="30">
        <f>+H31+H43</f>
        <v>210974000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17094000</v>
      </c>
      <c r="G47" s="22">
        <f>SUM(G49+G55+G61+G68+G74+G80+G87+G93+G101+G107+G114)</f>
        <v>22837000</v>
      </c>
      <c r="H47" s="22">
        <f>SUM(H49+H55+H61+H68+H74+H80+H87+H93+H101+H107+H114)</f>
        <v>15857000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1000000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1000000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2807000</v>
      </c>
      <c r="G93" s="2">
        <f>SUM(G94:G99)</f>
        <v>11091000</v>
      </c>
      <c r="H93" s="2">
        <f>SUM(H94:H99)</f>
        <v>3408000</v>
      </c>
    </row>
    <row r="94" spans="5:8" x14ac:dyDescent="0.25">
      <c r="E94" s="3" t="s">
        <v>99</v>
      </c>
      <c r="F94" s="4">
        <v>130000</v>
      </c>
      <c r="G94" s="5">
        <v>11091000</v>
      </c>
      <c r="H94" s="6">
        <v>3408000</v>
      </c>
    </row>
    <row r="95" spans="5:8" x14ac:dyDescent="0.25">
      <c r="E95" s="3" t="s">
        <v>100</v>
      </c>
      <c r="F95" s="7"/>
      <c r="G95" s="8"/>
      <c r="H95" s="9"/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530000</v>
      </c>
      <c r="G98" s="8"/>
      <c r="H98" s="9"/>
    </row>
    <row r="99" spans="5:8" x14ac:dyDescent="0.25">
      <c r="E99" s="3" t="s">
        <v>121</v>
      </c>
      <c r="F99" s="10">
        <v>2147000</v>
      </c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12005000</v>
      </c>
      <c r="G107" s="2">
        <f>SUM(G108:G112)</f>
        <v>11314000</v>
      </c>
      <c r="H107" s="2">
        <f>SUM(H108:H112)</f>
        <v>12017000</v>
      </c>
    </row>
    <row r="108" spans="5:8" x14ac:dyDescent="0.25">
      <c r="E108" s="3" t="s">
        <v>106</v>
      </c>
      <c r="F108" s="4">
        <v>957000</v>
      </c>
      <c r="G108" s="5"/>
      <c r="H108" s="6"/>
    </row>
    <row r="109" spans="5:8" x14ac:dyDescent="0.25">
      <c r="E109" s="3" t="s">
        <v>107</v>
      </c>
      <c r="F109" s="7">
        <v>4444000</v>
      </c>
      <c r="G109" s="8">
        <v>4488000</v>
      </c>
      <c r="H109" s="9">
        <v>5280000</v>
      </c>
    </row>
    <row r="110" spans="5:8" x14ac:dyDescent="0.25">
      <c r="E110" s="3" t="s">
        <v>108</v>
      </c>
      <c r="F110" s="7">
        <v>6604000</v>
      </c>
      <c r="G110" s="8">
        <v>6826000</v>
      </c>
      <c r="H110" s="9">
        <v>6737000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1282000</v>
      </c>
      <c r="G114" s="2">
        <f>SUM(G115:G121)</f>
        <v>432000</v>
      </c>
      <c r="H114" s="2">
        <f>SUM(H115:H121)</f>
        <v>432000</v>
      </c>
    </row>
    <row r="115" spans="5:8" x14ac:dyDescent="0.25">
      <c r="E115" s="3" t="s">
        <v>112</v>
      </c>
      <c r="F115" s="4">
        <v>132000</v>
      </c>
      <c r="G115" s="5">
        <v>132000</v>
      </c>
      <c r="H115" s="6">
        <v>132000</v>
      </c>
    </row>
    <row r="116" spans="5:8" x14ac:dyDescent="0.25">
      <c r="E116" s="3" t="s">
        <v>113</v>
      </c>
      <c r="F116" s="7">
        <v>150000</v>
      </c>
      <c r="G116" s="8">
        <v>300000</v>
      </c>
      <c r="H116" s="9">
        <v>300000</v>
      </c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1000000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17094000</v>
      </c>
      <c r="G134" s="15">
        <f t="shared" ref="G134:H134" si="0">G49+G55+G62+G68+G74+G80+G87+G93+G101+G107+G114</f>
        <v>22837000</v>
      </c>
      <c r="H134" s="15">
        <f t="shared" si="0"/>
        <v>15857000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340"/>
  <sheetViews>
    <sheetView showGridLines="0" topLeftCell="A28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1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55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248963000</v>
      </c>
      <c r="G5" s="2">
        <v>264400000</v>
      </c>
      <c r="H5" s="2">
        <v>276357000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605377000</v>
      </c>
      <c r="G7" s="22">
        <f>SUM(G8:G20)</f>
        <v>284667000</v>
      </c>
      <c r="H7" s="22">
        <f>SUM(H8:H20)</f>
        <v>75855000</v>
      </c>
    </row>
    <row r="8" spans="5:8" ht="13.8" x14ac:dyDescent="0.3">
      <c r="E8" s="23" t="s">
        <v>11</v>
      </c>
      <c r="F8" s="8"/>
      <c r="G8" s="8"/>
      <c r="H8" s="8"/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12140000</v>
      </c>
      <c r="G11" s="8">
        <v>11924000</v>
      </c>
      <c r="H11" s="8">
        <v>12463000</v>
      </c>
    </row>
    <row r="12" spans="5:8" ht="13.8" x14ac:dyDescent="0.3">
      <c r="E12" s="23" t="s">
        <v>15</v>
      </c>
      <c r="F12" s="8">
        <v>39500000</v>
      </c>
      <c r="G12" s="8">
        <v>2000000</v>
      </c>
      <c r="H12" s="8">
        <v>15600000</v>
      </c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>
        <v>490000000</v>
      </c>
      <c r="G16" s="8">
        <v>225000000</v>
      </c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>
        <v>63737000</v>
      </c>
      <c r="G19" s="8">
        <v>45743000</v>
      </c>
      <c r="H19" s="8">
        <v>47792000</v>
      </c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5049000</v>
      </c>
      <c r="G21" s="2">
        <f>SUM(G22:G30)</f>
        <v>1800000</v>
      </c>
      <c r="H21" s="2">
        <f>SUM(H22:H30)</f>
        <v>2000000</v>
      </c>
    </row>
    <row r="22" spans="5:8" ht="13.8" x14ac:dyDescent="0.3">
      <c r="E22" s="23" t="s">
        <v>25</v>
      </c>
      <c r="F22" s="24">
        <v>1700000</v>
      </c>
      <c r="G22" s="24">
        <v>1800000</v>
      </c>
      <c r="H22" s="24">
        <v>2000000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3349000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859389000</v>
      </c>
      <c r="G31" s="15">
        <f>+G5+G6+G7+G21</f>
        <v>550867000</v>
      </c>
      <c r="H31" s="15">
        <f>+H5+H6+H7+H21</f>
        <v>354212000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5649000</v>
      </c>
      <c r="G33" s="2">
        <f>SUM(G34:G40)</f>
        <v>1000000</v>
      </c>
      <c r="H33" s="2">
        <f>SUM(H34:H40)</f>
        <v>1000000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3649000</v>
      </c>
      <c r="G35" s="8"/>
      <c r="H35" s="8"/>
    </row>
    <row r="36" spans="5:8" ht="13.8" x14ac:dyDescent="0.3">
      <c r="E36" s="23" t="s">
        <v>38</v>
      </c>
      <c r="F36" s="8">
        <v>2000000</v>
      </c>
      <c r="G36" s="8">
        <v>1000000</v>
      </c>
      <c r="H36" s="8">
        <v>1000000</v>
      </c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5649000</v>
      </c>
      <c r="G43" s="28">
        <f>+G33+G41</f>
        <v>1000000</v>
      </c>
      <c r="H43" s="28">
        <f>+H33+H41</f>
        <v>1000000</v>
      </c>
    </row>
    <row r="44" spans="5:8" ht="13.8" x14ac:dyDescent="0.25">
      <c r="E44" s="29" t="s">
        <v>42</v>
      </c>
      <c r="F44" s="30">
        <f>+F31+F43</f>
        <v>865038000</v>
      </c>
      <c r="G44" s="30">
        <f>+G31+G43</f>
        <v>551867000</v>
      </c>
      <c r="H44" s="30">
        <f>+H31+H43</f>
        <v>355212000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68626000</v>
      </c>
      <c r="G47" s="22">
        <f>SUM(G49+G55+G61+G68+G74+G80+G87+G93+G101+G107+G114)</f>
        <v>94232000</v>
      </c>
      <c r="H47" s="22">
        <f>SUM(H49+H55+H61+H68+H74+H80+H87+H93+H101+H107+H114)</f>
        <v>113876000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47375000</v>
      </c>
      <c r="G93" s="2">
        <f>SUM(G94:G99)</f>
        <v>72770000</v>
      </c>
      <c r="H93" s="2">
        <f>SUM(H94:H99)</f>
        <v>91453000</v>
      </c>
    </row>
    <row r="94" spans="5:8" x14ac:dyDescent="0.25">
      <c r="E94" s="3" t="s">
        <v>99</v>
      </c>
      <c r="F94" s="4">
        <v>2040000</v>
      </c>
      <c r="G94" s="5">
        <v>7870000</v>
      </c>
      <c r="H94" s="6">
        <v>19453000</v>
      </c>
    </row>
    <row r="95" spans="5:8" x14ac:dyDescent="0.25">
      <c r="E95" s="3" t="s">
        <v>100</v>
      </c>
      <c r="F95" s="7">
        <v>30720000</v>
      </c>
      <c r="G95" s="8">
        <v>55700000</v>
      </c>
      <c r="H95" s="9">
        <v>71000000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1955000</v>
      </c>
      <c r="G98" s="8">
        <v>0</v>
      </c>
      <c r="H98" s="9">
        <v>0</v>
      </c>
    </row>
    <row r="99" spans="5:8" x14ac:dyDescent="0.25">
      <c r="E99" s="3" t="s">
        <v>121</v>
      </c>
      <c r="F99" s="10">
        <v>12660000</v>
      </c>
      <c r="G99" s="11">
        <v>9200000</v>
      </c>
      <c r="H99" s="12">
        <v>1000000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21138000</v>
      </c>
      <c r="G107" s="2">
        <f>SUM(G108:G112)</f>
        <v>21349000</v>
      </c>
      <c r="H107" s="2">
        <f>SUM(H108:H112)</f>
        <v>22310000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21138000</v>
      </c>
      <c r="G109" s="8">
        <v>21349000</v>
      </c>
      <c r="H109" s="9">
        <v>22310000</v>
      </c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113000</v>
      </c>
      <c r="G114" s="2">
        <f>SUM(G115:G121)</f>
        <v>113000</v>
      </c>
      <c r="H114" s="2">
        <f>SUM(H115:H121)</f>
        <v>113000</v>
      </c>
    </row>
    <row r="115" spans="5:8" x14ac:dyDescent="0.25">
      <c r="E115" s="3" t="s">
        <v>112</v>
      </c>
      <c r="F115" s="4">
        <v>113000</v>
      </c>
      <c r="G115" s="5">
        <v>113000</v>
      </c>
      <c r="H115" s="6">
        <v>113000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68626000</v>
      </c>
      <c r="G134" s="15">
        <f t="shared" ref="G134:H134" si="0">G49+G55+G62+G68+G74+G80+G87+G93+G101+G107+G114</f>
        <v>94232000</v>
      </c>
      <c r="H134" s="15">
        <f t="shared" si="0"/>
        <v>113876000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340"/>
  <sheetViews>
    <sheetView showGridLines="0" topLeftCell="A22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3.55468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56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231793000</v>
      </c>
      <c r="G5" s="2">
        <v>246166000</v>
      </c>
      <c r="H5" s="2">
        <v>257298000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70718000</v>
      </c>
      <c r="G7" s="22">
        <f>SUM(G8:G20)</f>
        <v>56546000</v>
      </c>
      <c r="H7" s="22">
        <f>SUM(H8:H20)</f>
        <v>59083000</v>
      </c>
    </row>
    <row r="8" spans="5:8" ht="13.8" x14ac:dyDescent="0.3">
      <c r="E8" s="23" t="s">
        <v>11</v>
      </c>
      <c r="F8" s="8"/>
      <c r="G8" s="8"/>
      <c r="H8" s="8"/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6188000</v>
      </c>
      <c r="G11" s="8">
        <v>9943000</v>
      </c>
      <c r="H11" s="8">
        <v>10392000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>
        <v>64530000</v>
      </c>
      <c r="G19" s="8">
        <v>46603000</v>
      </c>
      <c r="H19" s="8">
        <v>48691000</v>
      </c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9902000</v>
      </c>
      <c r="G21" s="2">
        <f>SUM(G22:G30)</f>
        <v>6800000</v>
      </c>
      <c r="H21" s="2">
        <f>SUM(H22:H30)</f>
        <v>1900000</v>
      </c>
    </row>
    <row r="22" spans="5:8" ht="13.8" x14ac:dyDescent="0.3">
      <c r="E22" s="23" t="s">
        <v>25</v>
      </c>
      <c r="F22" s="24">
        <v>1700000</v>
      </c>
      <c r="G22" s="24">
        <v>1800000</v>
      </c>
      <c r="H22" s="24">
        <v>1900000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3202000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>
        <v>5000000</v>
      </c>
      <c r="G27" s="8">
        <v>5000000</v>
      </c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312413000</v>
      </c>
      <c r="G31" s="15">
        <f>+G5+G6+G7+G21</f>
        <v>309512000</v>
      </c>
      <c r="H31" s="15">
        <f>+H5+H6+H7+H21</f>
        <v>318281000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108000</v>
      </c>
      <c r="G33" s="2">
        <f>SUM(G34:G40)</f>
        <v>2125000</v>
      </c>
      <c r="H33" s="2">
        <f>SUM(H34:H40)</f>
        <v>826000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108000</v>
      </c>
      <c r="G35" s="8">
        <v>2125000</v>
      </c>
      <c r="H35" s="8">
        <v>826000</v>
      </c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108000</v>
      </c>
      <c r="G43" s="28">
        <f>+G33+G41</f>
        <v>2125000</v>
      </c>
      <c r="H43" s="28">
        <f>+H33+H41</f>
        <v>826000</v>
      </c>
    </row>
    <row r="44" spans="5:8" ht="13.8" x14ac:dyDescent="0.25">
      <c r="E44" s="29" t="s">
        <v>42</v>
      </c>
      <c r="F44" s="30">
        <f>+F31+F43</f>
        <v>312521000</v>
      </c>
      <c r="G44" s="30">
        <f>+G31+G43</f>
        <v>311637000</v>
      </c>
      <c r="H44" s="30">
        <f>+H31+H43</f>
        <v>319107000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46882000</v>
      </c>
      <c r="G47" s="22">
        <f>SUM(G49+G55+G61+G68+G74+G80+G87+G93+G101+G107+G114)</f>
        <v>141289000</v>
      </c>
      <c r="H47" s="22">
        <f>SUM(H49+H55+H61+H68+H74+H80+H87+H93+H101+H107+H114)</f>
        <v>139100000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656000</v>
      </c>
      <c r="G80" s="2">
        <f>SUM(G81:G85)</f>
        <v>656000</v>
      </c>
      <c r="H80" s="2">
        <f>SUM(H81:H85)</f>
        <v>686000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>
        <v>656000</v>
      </c>
      <c r="G85" s="11">
        <v>656000</v>
      </c>
      <c r="H85" s="12">
        <v>686000</v>
      </c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800000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800000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33512000</v>
      </c>
      <c r="G93" s="2">
        <f>SUM(G94:G99)</f>
        <v>128903000</v>
      </c>
      <c r="H93" s="2">
        <f>SUM(H94:H99)</f>
        <v>125820000</v>
      </c>
    </row>
    <row r="94" spans="5:8" x14ac:dyDescent="0.25">
      <c r="E94" s="3" t="s">
        <v>99</v>
      </c>
      <c r="F94" s="4">
        <v>335000</v>
      </c>
      <c r="G94" s="5">
        <v>335000</v>
      </c>
      <c r="H94" s="6">
        <v>377000</v>
      </c>
    </row>
    <row r="95" spans="5:8" x14ac:dyDescent="0.25">
      <c r="E95" s="3" t="s">
        <v>100</v>
      </c>
      <c r="F95" s="7">
        <v>17803000</v>
      </c>
      <c r="G95" s="8">
        <v>111693000</v>
      </c>
      <c r="H95" s="9">
        <v>114443000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1162000</v>
      </c>
      <c r="G98" s="8"/>
      <c r="H98" s="9"/>
    </row>
    <row r="99" spans="5:8" x14ac:dyDescent="0.25">
      <c r="E99" s="3" t="s">
        <v>121</v>
      </c>
      <c r="F99" s="10">
        <v>14212000</v>
      </c>
      <c r="G99" s="11">
        <v>16875000</v>
      </c>
      <c r="H99" s="12">
        <v>11000000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11876000</v>
      </c>
      <c r="G107" s="2">
        <f>SUM(G108:G112)</f>
        <v>11692000</v>
      </c>
      <c r="H107" s="2">
        <f>SUM(H108:H112)</f>
        <v>12556000</v>
      </c>
    </row>
    <row r="108" spans="5:8" x14ac:dyDescent="0.25">
      <c r="E108" s="3" t="s">
        <v>106</v>
      </c>
      <c r="F108" s="4">
        <v>300000</v>
      </c>
      <c r="G108" s="5"/>
      <c r="H108" s="6"/>
    </row>
    <row r="109" spans="5:8" x14ac:dyDescent="0.25">
      <c r="E109" s="3" t="s">
        <v>107</v>
      </c>
      <c r="F109" s="7">
        <v>11576000</v>
      </c>
      <c r="G109" s="8">
        <v>11692000</v>
      </c>
      <c r="H109" s="9">
        <v>12556000</v>
      </c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38000</v>
      </c>
      <c r="G114" s="2">
        <f>SUM(G115:G121)</f>
        <v>38000</v>
      </c>
      <c r="H114" s="2">
        <f>SUM(H115:H121)</f>
        <v>38000</v>
      </c>
    </row>
    <row r="115" spans="5:8" x14ac:dyDescent="0.25">
      <c r="E115" s="3" t="s">
        <v>112</v>
      </c>
      <c r="F115" s="4">
        <v>38000</v>
      </c>
      <c r="G115" s="5">
        <v>38000</v>
      </c>
      <c r="H115" s="6">
        <v>38000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46882000</v>
      </c>
      <c r="G134" s="15">
        <f t="shared" ref="G134:H134" si="0">G49+G55+G62+G68+G74+G80+G87+G93+G101+G107+G114</f>
        <v>141289000</v>
      </c>
      <c r="H134" s="15">
        <f t="shared" si="0"/>
        <v>139100000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340"/>
  <sheetViews>
    <sheetView showGridLines="0" topLeftCell="A42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4.886718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57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187489000</v>
      </c>
      <c r="G5" s="2">
        <v>199115000</v>
      </c>
      <c r="H5" s="2">
        <v>208119000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77246000</v>
      </c>
      <c r="G7" s="22">
        <f>SUM(G8:G20)</f>
        <v>92558000</v>
      </c>
      <c r="H7" s="22">
        <f>SUM(H8:H20)</f>
        <v>72316000</v>
      </c>
    </row>
    <row r="8" spans="5:8" ht="13.8" x14ac:dyDescent="0.3">
      <c r="E8" s="23" t="s">
        <v>11</v>
      </c>
      <c r="F8" s="8">
        <v>41650000</v>
      </c>
      <c r="G8" s="8">
        <v>45040000</v>
      </c>
      <c r="H8" s="8">
        <v>47006000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15596000</v>
      </c>
      <c r="G11" s="8">
        <v>17518000</v>
      </c>
      <c r="H11" s="8">
        <v>18310000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20000000</v>
      </c>
      <c r="G17" s="8">
        <v>30000000</v>
      </c>
      <c r="H17" s="8">
        <v>7000000</v>
      </c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4719000</v>
      </c>
      <c r="G21" s="2">
        <f>SUM(G22:G30)</f>
        <v>1800000</v>
      </c>
      <c r="H21" s="2">
        <f>SUM(H22:H30)</f>
        <v>1900000</v>
      </c>
    </row>
    <row r="22" spans="5:8" ht="13.8" x14ac:dyDescent="0.3">
      <c r="E22" s="23" t="s">
        <v>25</v>
      </c>
      <c r="F22" s="24">
        <v>1700000</v>
      </c>
      <c r="G22" s="24">
        <v>1800000</v>
      </c>
      <c r="H22" s="24">
        <v>1900000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3019000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269454000</v>
      </c>
      <c r="G31" s="15">
        <f>+G5+G6+G7+G21</f>
        <v>293473000</v>
      </c>
      <c r="H31" s="15">
        <f>+H5+H6+H7+H21</f>
        <v>282335000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864000</v>
      </c>
      <c r="G33" s="2">
        <f>SUM(G34:G40)</f>
        <v>3557000</v>
      </c>
      <c r="H33" s="2">
        <f>SUM(H34:H40)</f>
        <v>186000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864000</v>
      </c>
      <c r="G35" s="8">
        <v>3557000</v>
      </c>
      <c r="H35" s="8">
        <v>186000</v>
      </c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864000</v>
      </c>
      <c r="G43" s="28">
        <f>+G33+G41</f>
        <v>3557000</v>
      </c>
      <c r="H43" s="28">
        <f>+H33+H41</f>
        <v>186000</v>
      </c>
    </row>
    <row r="44" spans="5:8" ht="13.8" x14ac:dyDescent="0.25">
      <c r="E44" s="29" t="s">
        <v>42</v>
      </c>
      <c r="F44" s="30">
        <f>+F31+F43</f>
        <v>270318000</v>
      </c>
      <c r="G44" s="30">
        <f>+G31+G43</f>
        <v>297030000</v>
      </c>
      <c r="H44" s="30">
        <f>+H31+H43</f>
        <v>282521000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24479000</v>
      </c>
      <c r="G47" s="22">
        <f>SUM(G49+G55+G61+G68+G74+G80+G87+G93+G101+G107+G114)</f>
        <v>15263000</v>
      </c>
      <c r="H47" s="22">
        <f>SUM(H49+H55+H61+H68+H74+H80+H87+H93+H101+H107+H114)</f>
        <v>20100000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11687000</v>
      </c>
      <c r="G93" s="2">
        <f>SUM(G94:G99)</f>
        <v>3200000</v>
      </c>
      <c r="H93" s="2">
        <f>SUM(H94:H99)</f>
        <v>7171000</v>
      </c>
    </row>
    <row r="94" spans="5:8" x14ac:dyDescent="0.25">
      <c r="E94" s="3" t="s">
        <v>99</v>
      </c>
      <c r="F94" s="4">
        <v>200000</v>
      </c>
      <c r="G94" s="5">
        <v>200000</v>
      </c>
      <c r="H94" s="6">
        <v>225000</v>
      </c>
    </row>
    <row r="95" spans="5:8" x14ac:dyDescent="0.25">
      <c r="E95" s="3" t="s">
        <v>100</v>
      </c>
      <c r="F95" s="7">
        <v>6514000</v>
      </c>
      <c r="G95" s="8">
        <v>1000000</v>
      </c>
      <c r="H95" s="9"/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2364000</v>
      </c>
      <c r="G98" s="8"/>
      <c r="H98" s="9"/>
    </row>
    <row r="99" spans="5:8" x14ac:dyDescent="0.25">
      <c r="E99" s="3" t="s">
        <v>121</v>
      </c>
      <c r="F99" s="10">
        <v>2609000</v>
      </c>
      <c r="G99" s="11">
        <v>2000000</v>
      </c>
      <c r="H99" s="12">
        <v>6946000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11749000</v>
      </c>
      <c r="G107" s="2">
        <f>SUM(G108:G112)</f>
        <v>11866000</v>
      </c>
      <c r="H107" s="2">
        <f>SUM(H108:H112)</f>
        <v>12732000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11749000</v>
      </c>
      <c r="G109" s="8">
        <v>11866000</v>
      </c>
      <c r="H109" s="9">
        <v>12732000</v>
      </c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1043000</v>
      </c>
      <c r="G114" s="2">
        <f>SUM(G115:G121)</f>
        <v>197000</v>
      </c>
      <c r="H114" s="2">
        <f>SUM(H115:H121)</f>
        <v>197000</v>
      </c>
    </row>
    <row r="115" spans="5:8" x14ac:dyDescent="0.25">
      <c r="E115" s="3" t="s">
        <v>112</v>
      </c>
      <c r="F115" s="4">
        <v>79000</v>
      </c>
      <c r="G115" s="5">
        <v>79000</v>
      </c>
      <c r="H115" s="6">
        <v>79000</v>
      </c>
    </row>
    <row r="116" spans="5:8" x14ac:dyDescent="0.25">
      <c r="E116" s="3" t="s">
        <v>113</v>
      </c>
      <c r="F116" s="7">
        <v>146000</v>
      </c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>
        <v>700000</v>
      </c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118000</v>
      </c>
      <c r="G121" s="11">
        <v>118000</v>
      </c>
      <c r="H121" s="12">
        <v>118000</v>
      </c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24479000</v>
      </c>
      <c r="G134" s="15">
        <f t="shared" ref="G134:H134" si="0">G49+G55+G62+G68+G74+G80+G87+G93+G101+G107+G114</f>
        <v>15263000</v>
      </c>
      <c r="H134" s="15">
        <f t="shared" si="0"/>
        <v>20100000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340"/>
  <sheetViews>
    <sheetView showGridLines="0" topLeftCell="A42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2.664062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58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121625000</v>
      </c>
      <c r="G5" s="2">
        <v>128686000</v>
      </c>
      <c r="H5" s="2">
        <v>134475000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58234000</v>
      </c>
      <c r="G7" s="22">
        <f>SUM(G8:G20)</f>
        <v>42645000</v>
      </c>
      <c r="H7" s="22">
        <f>SUM(H8:H20)</f>
        <v>34940000</v>
      </c>
    </row>
    <row r="8" spans="5:8" ht="13.8" x14ac:dyDescent="0.3">
      <c r="E8" s="23" t="s">
        <v>11</v>
      </c>
      <c r="F8" s="8">
        <v>33585000</v>
      </c>
      <c r="G8" s="8">
        <v>28145000</v>
      </c>
      <c r="H8" s="8">
        <v>29282000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8347000</v>
      </c>
      <c r="G11" s="8">
        <v>3500000</v>
      </c>
      <c r="H11" s="8">
        <v>3658000</v>
      </c>
    </row>
    <row r="12" spans="5:8" ht="13.8" x14ac:dyDescent="0.3">
      <c r="E12" s="23" t="s">
        <v>15</v>
      </c>
      <c r="F12" s="8">
        <v>4000000</v>
      </c>
      <c r="G12" s="8">
        <v>11000000</v>
      </c>
      <c r="H12" s="8">
        <v>2000000</v>
      </c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12302000</v>
      </c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4409000</v>
      </c>
      <c r="G21" s="2">
        <f>SUM(G22:G30)</f>
        <v>1800000</v>
      </c>
      <c r="H21" s="2">
        <f>SUM(H22:H30)</f>
        <v>1900000</v>
      </c>
    </row>
    <row r="22" spans="5:8" ht="13.8" x14ac:dyDescent="0.3">
      <c r="E22" s="23" t="s">
        <v>25</v>
      </c>
      <c r="F22" s="24">
        <v>1700000</v>
      </c>
      <c r="G22" s="24">
        <v>1800000</v>
      </c>
      <c r="H22" s="24">
        <v>1900000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2709000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184268000</v>
      </c>
      <c r="G31" s="15">
        <f>+G5+G6+G7+G21</f>
        <v>173131000</v>
      </c>
      <c r="H31" s="15">
        <f>+H5+H6+H7+H21</f>
        <v>171315000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1000000</v>
      </c>
      <c r="G33" s="2">
        <f>SUM(G34:G40)</f>
        <v>1000000</v>
      </c>
      <c r="H33" s="2">
        <f>SUM(H34:H40)</f>
        <v>1000000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>
        <v>1000000</v>
      </c>
      <c r="G36" s="8">
        <v>1000000</v>
      </c>
      <c r="H36" s="8">
        <v>1000000</v>
      </c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1000000</v>
      </c>
      <c r="G43" s="28">
        <f>+G33+G41</f>
        <v>1000000</v>
      </c>
      <c r="H43" s="28">
        <f>+H33+H41</f>
        <v>1000000</v>
      </c>
    </row>
    <row r="44" spans="5:8" ht="13.8" x14ac:dyDescent="0.25">
      <c r="E44" s="29" t="s">
        <v>42</v>
      </c>
      <c r="F44" s="30">
        <f>+F31+F43</f>
        <v>185268000</v>
      </c>
      <c r="G44" s="30">
        <f>+G31+G43</f>
        <v>174131000</v>
      </c>
      <c r="H44" s="30">
        <f>+H31+H43</f>
        <v>172315000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40488000</v>
      </c>
      <c r="G47" s="22">
        <f>SUM(G49+G55+G61+G68+G74+G80+G87+G93+G101+G107+G114)</f>
        <v>23632000</v>
      </c>
      <c r="H47" s="22">
        <f>SUM(H49+H55+H61+H68+H74+H80+H87+H93+H101+H107+H114)</f>
        <v>24354000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26590000</v>
      </c>
      <c r="G93" s="2">
        <f>SUM(G94:G99)</f>
        <v>12085000</v>
      </c>
      <c r="H93" s="2">
        <f>SUM(H94:H99)</f>
        <v>12102000</v>
      </c>
    </row>
    <row r="94" spans="5:8" x14ac:dyDescent="0.25">
      <c r="E94" s="3" t="s">
        <v>99</v>
      </c>
      <c r="F94" s="4">
        <v>135000</v>
      </c>
      <c r="G94" s="5">
        <v>135000</v>
      </c>
      <c r="H94" s="6">
        <v>152000</v>
      </c>
    </row>
    <row r="95" spans="5:8" x14ac:dyDescent="0.25">
      <c r="E95" s="3" t="s">
        <v>100</v>
      </c>
      <c r="F95" s="7">
        <v>16100000</v>
      </c>
      <c r="G95" s="8">
        <v>8950000</v>
      </c>
      <c r="H95" s="9">
        <v>8950000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602000</v>
      </c>
      <c r="G98" s="8">
        <v>0</v>
      </c>
      <c r="H98" s="9">
        <v>0</v>
      </c>
    </row>
    <row r="99" spans="5:8" x14ac:dyDescent="0.25">
      <c r="E99" s="3" t="s">
        <v>121</v>
      </c>
      <c r="F99" s="10">
        <v>9753000</v>
      </c>
      <c r="G99" s="11">
        <v>3000000</v>
      </c>
      <c r="H99" s="12">
        <v>3000000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11850000</v>
      </c>
      <c r="G107" s="2">
        <f>SUM(G108:G112)</f>
        <v>11499000</v>
      </c>
      <c r="H107" s="2">
        <f>SUM(H108:H112)</f>
        <v>12204000</v>
      </c>
    </row>
    <row r="108" spans="5:8" x14ac:dyDescent="0.25">
      <c r="E108" s="3" t="s">
        <v>106</v>
      </c>
      <c r="F108" s="4">
        <v>619000</v>
      </c>
      <c r="G108" s="5"/>
      <c r="H108" s="6"/>
    </row>
    <row r="109" spans="5:8" x14ac:dyDescent="0.25">
      <c r="E109" s="3" t="s">
        <v>107</v>
      </c>
      <c r="F109" s="7">
        <v>4228000</v>
      </c>
      <c r="G109" s="8">
        <v>4270000</v>
      </c>
      <c r="H109" s="9">
        <v>5060000</v>
      </c>
    </row>
    <row r="110" spans="5:8" x14ac:dyDescent="0.25">
      <c r="E110" s="3" t="s">
        <v>108</v>
      </c>
      <c r="F110" s="7">
        <v>7003000</v>
      </c>
      <c r="G110" s="8">
        <v>7229000</v>
      </c>
      <c r="H110" s="9">
        <v>7144000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2048000</v>
      </c>
      <c r="G114" s="2">
        <f>SUM(G115:G121)</f>
        <v>48000</v>
      </c>
      <c r="H114" s="2">
        <f>SUM(H115:H121)</f>
        <v>48000</v>
      </c>
    </row>
    <row r="115" spans="5:8" x14ac:dyDescent="0.25">
      <c r="E115" s="3" t="s">
        <v>112</v>
      </c>
      <c r="F115" s="4">
        <v>48000</v>
      </c>
      <c r="G115" s="5">
        <v>48000</v>
      </c>
      <c r="H115" s="6">
        <v>48000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>
        <v>2000000</v>
      </c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40488000</v>
      </c>
      <c r="G134" s="15">
        <f t="shared" ref="G134:H134" si="0">G49+G55+G62+G68+G74+G80+G87+G93+G101+G107+G114</f>
        <v>23632000</v>
      </c>
      <c r="H134" s="15">
        <f t="shared" si="0"/>
        <v>24354000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340"/>
  <sheetViews>
    <sheetView showGridLines="0" topLeftCell="A40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3.886718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59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150030000</v>
      </c>
      <c r="G5" s="2">
        <v>158221000</v>
      </c>
      <c r="H5" s="2">
        <v>165379000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31668000</v>
      </c>
      <c r="G7" s="22">
        <f>SUM(G8:G20)</f>
        <v>40135000</v>
      </c>
      <c r="H7" s="22">
        <f>SUM(H8:H20)</f>
        <v>41837000</v>
      </c>
    </row>
    <row r="8" spans="5:8" ht="13.8" x14ac:dyDescent="0.3">
      <c r="E8" s="23" t="s">
        <v>11</v>
      </c>
      <c r="F8" s="8">
        <v>31668000</v>
      </c>
      <c r="G8" s="8">
        <v>34135000</v>
      </c>
      <c r="H8" s="8">
        <v>35566000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>
        <v>6000000</v>
      </c>
      <c r="H11" s="8">
        <v>6271000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3830000</v>
      </c>
      <c r="G21" s="2">
        <f>SUM(G22:G30)</f>
        <v>2000000</v>
      </c>
      <c r="H21" s="2">
        <f>SUM(H22:H30)</f>
        <v>2100000</v>
      </c>
    </row>
    <row r="22" spans="5:8" ht="13.8" x14ac:dyDescent="0.3">
      <c r="E22" s="23" t="s">
        <v>25</v>
      </c>
      <c r="F22" s="24">
        <v>1900000</v>
      </c>
      <c r="G22" s="24">
        <v>2000000</v>
      </c>
      <c r="H22" s="24">
        <v>2100000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1930000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185528000</v>
      </c>
      <c r="G31" s="15">
        <f>+G5+G6+G7+G21</f>
        <v>200356000</v>
      </c>
      <c r="H31" s="15">
        <f>+H5+H6+H7+H21</f>
        <v>209316000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2284000</v>
      </c>
      <c r="G33" s="2">
        <f>SUM(G34:G40)</f>
        <v>3040000</v>
      </c>
      <c r="H33" s="2">
        <f>SUM(H34:H40)</f>
        <v>98000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2284000</v>
      </c>
      <c r="G35" s="8">
        <v>3040000</v>
      </c>
      <c r="H35" s="8">
        <v>98000</v>
      </c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2284000</v>
      </c>
      <c r="G43" s="28">
        <f>+G33+G41</f>
        <v>3040000</v>
      </c>
      <c r="H43" s="28">
        <f>+H33+H41</f>
        <v>98000</v>
      </c>
    </row>
    <row r="44" spans="5:8" ht="13.8" x14ac:dyDescent="0.25">
      <c r="E44" s="29" t="s">
        <v>42</v>
      </c>
      <c r="F44" s="30">
        <f>+F31+F43</f>
        <v>187812000</v>
      </c>
      <c r="G44" s="30">
        <f>+G31+G43</f>
        <v>203396000</v>
      </c>
      <c r="H44" s="30">
        <f>+H31+H43</f>
        <v>209414000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73233000</v>
      </c>
      <c r="G47" s="22">
        <f>SUM(G49+G55+G61+G68+G74+G80+G87+G93+G101+G107+G114)</f>
        <v>118994000</v>
      </c>
      <c r="H47" s="22">
        <f>SUM(H49+H55+H61+H68+H74+H80+H87+H93+H101+H107+H114)</f>
        <v>121887000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61163000</v>
      </c>
      <c r="G93" s="2">
        <f>SUM(G94:G99)</f>
        <v>108165000</v>
      </c>
      <c r="H93" s="2">
        <f>SUM(H94:H99)</f>
        <v>110363000</v>
      </c>
    </row>
    <row r="94" spans="5:8" x14ac:dyDescent="0.25">
      <c r="E94" s="3" t="s">
        <v>99</v>
      </c>
      <c r="F94" s="4">
        <v>145000</v>
      </c>
      <c r="G94" s="5">
        <v>145000</v>
      </c>
      <c r="H94" s="6">
        <v>163000</v>
      </c>
    </row>
    <row r="95" spans="5:8" x14ac:dyDescent="0.25">
      <c r="E95" s="3" t="s">
        <v>100</v>
      </c>
      <c r="F95" s="7">
        <v>12080000</v>
      </c>
      <c r="G95" s="8">
        <v>91340000</v>
      </c>
      <c r="H95" s="9">
        <v>94200000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4238000</v>
      </c>
      <c r="G98" s="8"/>
      <c r="H98" s="9"/>
    </row>
    <row r="99" spans="5:8" x14ac:dyDescent="0.25">
      <c r="E99" s="3" t="s">
        <v>121</v>
      </c>
      <c r="F99" s="10">
        <v>44700000</v>
      </c>
      <c r="G99" s="11">
        <v>16680000</v>
      </c>
      <c r="H99" s="12">
        <v>16000000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10307000</v>
      </c>
      <c r="G107" s="2">
        <f>SUM(G108:G112)</f>
        <v>10566000</v>
      </c>
      <c r="H107" s="2">
        <f>SUM(H108:H112)</f>
        <v>11261000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3088000</v>
      </c>
      <c r="G109" s="8">
        <v>3119000</v>
      </c>
      <c r="H109" s="9">
        <v>3897000</v>
      </c>
    </row>
    <row r="110" spans="5:8" x14ac:dyDescent="0.25">
      <c r="E110" s="3" t="s">
        <v>108</v>
      </c>
      <c r="F110" s="7">
        <v>7219000</v>
      </c>
      <c r="G110" s="8">
        <v>7447000</v>
      </c>
      <c r="H110" s="9">
        <v>7364000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1763000</v>
      </c>
      <c r="G114" s="2">
        <f>SUM(G115:G121)</f>
        <v>263000</v>
      </c>
      <c r="H114" s="2">
        <f>SUM(H115:H121)</f>
        <v>263000</v>
      </c>
    </row>
    <row r="115" spans="5:8" x14ac:dyDescent="0.25">
      <c r="E115" s="3" t="s">
        <v>112</v>
      </c>
      <c r="F115" s="4">
        <v>113000</v>
      </c>
      <c r="G115" s="5">
        <v>113000</v>
      </c>
      <c r="H115" s="6">
        <v>113000</v>
      </c>
    </row>
    <row r="116" spans="5:8" x14ac:dyDescent="0.25">
      <c r="E116" s="3" t="s">
        <v>113</v>
      </c>
      <c r="F116" s="7">
        <v>0</v>
      </c>
      <c r="G116" s="8">
        <v>150000</v>
      </c>
      <c r="H116" s="9">
        <v>150000</v>
      </c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>
        <v>1650000</v>
      </c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73233000</v>
      </c>
      <c r="G134" s="15">
        <f t="shared" ref="G134:H134" si="0">G49+G55+G62+G68+G74+G80+G87+G93+G101+G107+G114</f>
        <v>118994000</v>
      </c>
      <c r="H134" s="15">
        <f t="shared" si="0"/>
        <v>121887000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340"/>
  <sheetViews>
    <sheetView showGridLines="0" topLeftCell="A42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3.4414062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60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179268000</v>
      </c>
      <c r="G5" s="2">
        <v>188717000</v>
      </c>
      <c r="H5" s="2">
        <v>197218000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76417000</v>
      </c>
      <c r="G7" s="22">
        <f>SUM(G8:G20)</f>
        <v>64043000</v>
      </c>
      <c r="H7" s="22">
        <f>SUM(H8:H20)</f>
        <v>39375000</v>
      </c>
    </row>
    <row r="8" spans="5:8" ht="13.8" x14ac:dyDescent="0.3">
      <c r="E8" s="23" t="s">
        <v>11</v>
      </c>
      <c r="F8" s="8">
        <v>34082000</v>
      </c>
      <c r="G8" s="8">
        <v>28250000</v>
      </c>
      <c r="H8" s="8">
        <v>29392000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13908000</v>
      </c>
      <c r="G11" s="8">
        <v>9551000</v>
      </c>
      <c r="H11" s="8">
        <v>9983000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28427000</v>
      </c>
      <c r="G17" s="8">
        <v>26242000</v>
      </c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4388000</v>
      </c>
      <c r="G21" s="2">
        <f>SUM(G22:G30)</f>
        <v>1900000</v>
      </c>
      <c r="H21" s="2">
        <f>SUM(H22:H30)</f>
        <v>2100000</v>
      </c>
    </row>
    <row r="22" spans="5:8" ht="13.8" x14ac:dyDescent="0.3">
      <c r="E22" s="23" t="s">
        <v>25</v>
      </c>
      <c r="F22" s="24">
        <v>1800000</v>
      </c>
      <c r="G22" s="24">
        <v>1900000</v>
      </c>
      <c r="H22" s="24">
        <v>2100000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2588000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260073000</v>
      </c>
      <c r="G31" s="15">
        <f>+G5+G6+G7+G21</f>
        <v>254660000</v>
      </c>
      <c r="H31" s="15">
        <f>+H5+H6+H7+H21</f>
        <v>238693000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260073000</v>
      </c>
      <c r="G44" s="30">
        <f>+G31+G43</f>
        <v>254660000</v>
      </c>
      <c r="H44" s="30">
        <f>+H31+H43</f>
        <v>238693000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87248000</v>
      </c>
      <c r="G47" s="22">
        <f>SUM(G49+G55+G61+G68+G74+G80+G87+G93+G101+G107+G114)</f>
        <v>49403000</v>
      </c>
      <c r="H47" s="22">
        <f>SUM(H49+H55+H61+H68+H74+H80+H87+H93+H101+H107+H114)</f>
        <v>32505000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672000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672000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8667000</v>
      </c>
      <c r="G55" s="2">
        <f>SUM(G56:G60)</f>
        <v>8989000</v>
      </c>
      <c r="H55" s="2">
        <f>SUM(H56:H60)</f>
        <v>9385000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>
        <v>4350000</v>
      </c>
      <c r="G58" s="8">
        <v>4473000</v>
      </c>
      <c r="H58" s="9">
        <v>4666000</v>
      </c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>
        <v>4317000</v>
      </c>
      <c r="G60" s="11">
        <v>4516000</v>
      </c>
      <c r="H60" s="12">
        <v>4719000</v>
      </c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800000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800000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67559000</v>
      </c>
      <c r="G93" s="2">
        <f>SUM(G94:G99)</f>
        <v>31276000</v>
      </c>
      <c r="H93" s="2">
        <f>SUM(H94:H99)</f>
        <v>13146000</v>
      </c>
    </row>
    <row r="94" spans="5:8" x14ac:dyDescent="0.25">
      <c r="E94" s="3" t="s">
        <v>99</v>
      </c>
      <c r="F94" s="4">
        <v>130000</v>
      </c>
      <c r="G94" s="5">
        <v>130000</v>
      </c>
      <c r="H94" s="6">
        <v>146000</v>
      </c>
    </row>
    <row r="95" spans="5:8" x14ac:dyDescent="0.25">
      <c r="E95" s="3" t="s">
        <v>100</v>
      </c>
      <c r="F95" s="7">
        <v>44090000</v>
      </c>
      <c r="G95" s="8">
        <v>21146000</v>
      </c>
      <c r="H95" s="9">
        <v>3000000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97000</v>
      </c>
      <c r="G98" s="8"/>
      <c r="H98" s="9"/>
    </row>
    <row r="99" spans="5:8" x14ac:dyDescent="0.25">
      <c r="E99" s="3" t="s">
        <v>121</v>
      </c>
      <c r="F99" s="10">
        <v>23242000</v>
      </c>
      <c r="G99" s="11">
        <v>10000000</v>
      </c>
      <c r="H99" s="12">
        <v>10000000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8824000</v>
      </c>
      <c r="G107" s="2">
        <f>SUM(G108:G112)</f>
        <v>8912000</v>
      </c>
      <c r="H107" s="2">
        <f>SUM(H108:H112)</f>
        <v>9748000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8824000</v>
      </c>
      <c r="G109" s="8">
        <v>8912000</v>
      </c>
      <c r="H109" s="9">
        <v>9748000</v>
      </c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726000</v>
      </c>
      <c r="G114" s="2">
        <f>SUM(G115:G121)</f>
        <v>226000</v>
      </c>
      <c r="H114" s="2">
        <f>SUM(H115:H121)</f>
        <v>226000</v>
      </c>
    </row>
    <row r="115" spans="5:8" x14ac:dyDescent="0.25">
      <c r="E115" s="3" t="s">
        <v>112</v>
      </c>
      <c r="F115" s="4">
        <v>76000</v>
      </c>
      <c r="G115" s="5">
        <v>76000</v>
      </c>
      <c r="H115" s="6">
        <v>76000</v>
      </c>
    </row>
    <row r="116" spans="5:8" x14ac:dyDescent="0.25">
      <c r="E116" s="3" t="s">
        <v>113</v>
      </c>
      <c r="F116" s="7">
        <v>150000</v>
      </c>
      <c r="G116" s="8">
        <v>150000</v>
      </c>
      <c r="H116" s="9">
        <v>150000</v>
      </c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500000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87248000</v>
      </c>
      <c r="G134" s="15">
        <f t="shared" ref="G134:H134" si="0">G49+G55+G62+G68+G74+G80+G87+G93+G101+G107+G114</f>
        <v>49403000</v>
      </c>
      <c r="H134" s="15">
        <f t="shared" si="0"/>
        <v>32505000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340"/>
  <sheetViews>
    <sheetView showGridLines="0" zoomScale="106" zoomScaleNormal="106" workbookViewId="0">
      <selection activeCell="F6" sqref="F6"/>
    </sheetView>
  </sheetViews>
  <sheetFormatPr defaultRowHeight="13.2" x14ac:dyDescent="0.25"/>
  <cols>
    <col min="1" max="4" width="1.6640625" customWidth="1"/>
    <col min="5" max="5" width="112.55468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43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4693517000</v>
      </c>
      <c r="G5" s="2">
        <v>4984545000</v>
      </c>
      <c r="H5" s="2">
        <v>5209949000</v>
      </c>
    </row>
    <row r="6" spans="5:8" ht="13.8" x14ac:dyDescent="0.3">
      <c r="E6" s="21" t="s">
        <v>9</v>
      </c>
      <c r="F6" s="2">
        <v>2851776000</v>
      </c>
      <c r="G6" s="2"/>
      <c r="H6" s="2"/>
    </row>
    <row r="7" spans="5:8" ht="13.8" x14ac:dyDescent="0.25">
      <c r="E7" s="19" t="s">
        <v>10</v>
      </c>
      <c r="F7" s="22">
        <f>SUM(F8:F20)</f>
        <v>4767408000</v>
      </c>
      <c r="G7" s="22">
        <f>SUM(G8:G20)</f>
        <v>4857084000</v>
      </c>
      <c r="H7" s="22">
        <f>SUM(H8:H20)</f>
        <v>3554167000</v>
      </c>
    </row>
    <row r="8" spans="5:8" ht="13.8" x14ac:dyDescent="0.3">
      <c r="E8" s="23" t="s">
        <v>11</v>
      </c>
      <c r="F8" s="8"/>
      <c r="G8" s="8"/>
      <c r="H8" s="8"/>
    </row>
    <row r="9" spans="5:8" ht="13.8" x14ac:dyDescent="0.3">
      <c r="E9" s="23" t="s">
        <v>12</v>
      </c>
      <c r="F9" s="8">
        <v>1088294000</v>
      </c>
      <c r="G9" s="8">
        <v>1137976000</v>
      </c>
      <c r="H9" s="8">
        <v>1189436000</v>
      </c>
    </row>
    <row r="10" spans="5:8" ht="13.8" x14ac:dyDescent="0.3">
      <c r="E10" s="23" t="s">
        <v>13</v>
      </c>
      <c r="F10" s="24">
        <v>2877487000</v>
      </c>
      <c r="G10" s="24">
        <v>2941998000</v>
      </c>
      <c r="H10" s="24">
        <v>1575331000</v>
      </c>
    </row>
    <row r="11" spans="5:8" ht="13.8" x14ac:dyDescent="0.3">
      <c r="E11" s="23" t="s">
        <v>14</v>
      </c>
      <c r="F11" s="8"/>
      <c r="G11" s="8"/>
      <c r="H11" s="8"/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>
        <v>182100000</v>
      </c>
      <c r="G13" s="24">
        <v>129200000</v>
      </c>
      <c r="H13" s="24">
        <v>112191000</v>
      </c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>
        <v>619527000</v>
      </c>
      <c r="G20" s="8">
        <v>647910000</v>
      </c>
      <c r="H20" s="8">
        <v>677209000</v>
      </c>
    </row>
    <row r="21" spans="5:8" ht="13.8" x14ac:dyDescent="0.25">
      <c r="E21" s="19" t="s">
        <v>24</v>
      </c>
      <c r="F21" s="2">
        <f>SUM(F22:F30)</f>
        <v>49126000</v>
      </c>
      <c r="G21" s="2">
        <f>SUM(G22:G30)</f>
        <v>36700000</v>
      </c>
      <c r="H21" s="2">
        <f>SUM(H22:H30)</f>
        <v>37800000</v>
      </c>
    </row>
    <row r="22" spans="5:8" ht="13.8" x14ac:dyDescent="0.3">
      <c r="E22" s="23" t="s">
        <v>25</v>
      </c>
      <c r="F22" s="24">
        <v>1000000</v>
      </c>
      <c r="G22" s="24">
        <v>1200000</v>
      </c>
      <c r="H22" s="24">
        <v>1300000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14926000</v>
      </c>
      <c r="G24" s="8"/>
      <c r="H24" s="8"/>
    </row>
    <row r="25" spans="5:8" ht="13.8" x14ac:dyDescent="0.3">
      <c r="E25" s="23" t="s">
        <v>28</v>
      </c>
      <c r="F25" s="8">
        <v>26200000</v>
      </c>
      <c r="G25" s="8">
        <v>27000000</v>
      </c>
      <c r="H25" s="8">
        <v>27500000</v>
      </c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>
        <v>7000000</v>
      </c>
      <c r="G27" s="8">
        <v>8500000</v>
      </c>
      <c r="H27" s="8">
        <v>9000000</v>
      </c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12361827000</v>
      </c>
      <c r="G31" s="15">
        <f>+G5+G6+G7+G21</f>
        <v>9878329000</v>
      </c>
      <c r="H31" s="15">
        <f>+H5+H6+H7+H21</f>
        <v>8801916000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79642000</v>
      </c>
      <c r="G33" s="2">
        <f>SUM(G34:G40)</f>
        <v>84958000</v>
      </c>
      <c r="H33" s="2">
        <f>SUM(H34:H40)</f>
        <v>99598000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73642000</v>
      </c>
      <c r="G35" s="8">
        <v>76958000</v>
      </c>
      <c r="H35" s="8">
        <v>91598000</v>
      </c>
    </row>
    <row r="36" spans="5:8" ht="13.8" x14ac:dyDescent="0.3">
      <c r="E36" s="23" t="s">
        <v>38</v>
      </c>
      <c r="F36" s="8">
        <v>6000000</v>
      </c>
      <c r="G36" s="8">
        <v>8000000</v>
      </c>
      <c r="H36" s="8">
        <v>8000000</v>
      </c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79642000</v>
      </c>
      <c r="G43" s="28">
        <f>+G33+G41</f>
        <v>84958000</v>
      </c>
      <c r="H43" s="28">
        <f>+H33+H41</f>
        <v>99598000</v>
      </c>
    </row>
    <row r="44" spans="5:8" ht="13.8" x14ac:dyDescent="0.25">
      <c r="E44" s="29" t="s">
        <v>42</v>
      </c>
      <c r="F44" s="30">
        <f>+F31+F43</f>
        <v>12441469000</v>
      </c>
      <c r="G44" s="30">
        <f>+G31+G43</f>
        <v>9963287000</v>
      </c>
      <c r="H44" s="30">
        <f>+H31+H43</f>
        <v>8901514000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1004163000</v>
      </c>
      <c r="G47" s="22">
        <f>SUM(G49+G55+G61+G68+G74+G80+G87+G93+G101+G107+G114)</f>
        <v>1042912000</v>
      </c>
      <c r="H47" s="22">
        <f>SUM(H49+H55+H61+H68+H74+H80+H87+H93+H101+H107+H114)</f>
        <v>1082235000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351800000</v>
      </c>
      <c r="G55" s="2">
        <f>SUM(G56:G60)</f>
        <v>367550000</v>
      </c>
      <c r="H55" s="2">
        <f>SUM(H56:H60)</f>
        <v>382993000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>
        <v>1800000</v>
      </c>
      <c r="G57" s="8">
        <v>1800000</v>
      </c>
      <c r="H57" s="9">
        <v>1881000</v>
      </c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>
        <v>350000000</v>
      </c>
      <c r="G59" s="8">
        <v>365750000</v>
      </c>
      <c r="H59" s="9">
        <v>381112000</v>
      </c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35040000</v>
      </c>
      <c r="G62" s="2">
        <f>SUM(G63:G66)</f>
        <v>36347000</v>
      </c>
      <c r="H62" s="2">
        <f>SUM(H63:H66)</f>
        <v>37621000</v>
      </c>
    </row>
    <row r="63" spans="5:8" x14ac:dyDescent="0.25">
      <c r="E63" s="3" t="s">
        <v>86</v>
      </c>
      <c r="F63" s="4">
        <v>35040000</v>
      </c>
      <c r="G63" s="5">
        <v>36347000</v>
      </c>
      <c r="H63" s="6">
        <v>37621000</v>
      </c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642363000</v>
      </c>
      <c r="G68" s="2">
        <f>SUM(G69:G72)</f>
        <v>665362000</v>
      </c>
      <c r="H68" s="2">
        <f>SUM(H69:H72)</f>
        <v>689242000</v>
      </c>
    </row>
    <row r="69" spans="5:8" x14ac:dyDescent="0.25">
      <c r="E69" s="3" t="s">
        <v>88</v>
      </c>
      <c r="F69" s="4">
        <v>336476000</v>
      </c>
      <c r="G69" s="5">
        <v>345527000</v>
      </c>
      <c r="H69" s="6">
        <v>354822000</v>
      </c>
    </row>
    <row r="70" spans="5:8" x14ac:dyDescent="0.25">
      <c r="E70" s="3" t="s">
        <v>89</v>
      </c>
      <c r="F70" s="7">
        <v>6068000</v>
      </c>
      <c r="G70" s="8">
        <v>6232000</v>
      </c>
      <c r="H70" s="9">
        <v>6400000</v>
      </c>
    </row>
    <row r="71" spans="5:8" x14ac:dyDescent="0.25">
      <c r="E71" s="3" t="s">
        <v>90</v>
      </c>
      <c r="F71" s="7">
        <v>299819000</v>
      </c>
      <c r="G71" s="8">
        <v>313603000</v>
      </c>
      <c r="H71" s="9">
        <v>328020000</v>
      </c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10000000</v>
      </c>
      <c r="G80" s="2">
        <f>SUM(G81:G85)</f>
        <v>10000000</v>
      </c>
      <c r="H80" s="2">
        <f>SUM(H81:H85)</f>
        <v>10000000</v>
      </c>
    </row>
    <row r="81" spans="5:8" x14ac:dyDescent="0.25">
      <c r="E81" s="3" t="s">
        <v>94</v>
      </c>
      <c r="F81" s="4">
        <v>10000000</v>
      </c>
      <c r="G81" s="5">
        <v>10000000</v>
      </c>
      <c r="H81" s="6">
        <v>10000000</v>
      </c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0</v>
      </c>
      <c r="G93" s="2">
        <f>SUM(G94:G99)</f>
        <v>0</v>
      </c>
      <c r="H93" s="2">
        <f>SUM(H94:H99)</f>
        <v>0</v>
      </c>
    </row>
    <row r="94" spans="5:8" x14ac:dyDescent="0.25">
      <c r="E94" s="3" t="s">
        <v>99</v>
      </c>
      <c r="F94" s="4"/>
      <c r="G94" s="5"/>
      <c r="H94" s="6"/>
    </row>
    <row r="95" spans="5:8" x14ac:dyDescent="0.25">
      <c r="E95" s="3" t="s">
        <v>100</v>
      </c>
      <c r="F95" s="7"/>
      <c r="G95" s="8"/>
      <c r="H95" s="9"/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/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0</v>
      </c>
      <c r="G107" s="2">
        <f>SUM(G108:G112)</f>
        <v>0</v>
      </c>
      <c r="H107" s="2">
        <f>SUM(H108:H112)</f>
        <v>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0</v>
      </c>
      <c r="G114" s="2">
        <f>SUM(G115:G121)</f>
        <v>0</v>
      </c>
      <c r="H114" s="2">
        <f>SUM(H115:H121)</f>
        <v>0</v>
      </c>
    </row>
    <row r="115" spans="5:8" x14ac:dyDescent="0.25">
      <c r="E115" s="3" t="s">
        <v>112</v>
      </c>
      <c r="F115" s="4"/>
      <c r="G115" s="5"/>
      <c r="H115" s="6"/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1039203000</v>
      </c>
      <c r="G134" s="15">
        <f t="shared" ref="G134:H134" si="0">G49+G55+G62+G68+G74+G80+G87+G93+G101+G107+G114</f>
        <v>1079259000</v>
      </c>
      <c r="H134" s="15">
        <f t="shared" si="0"/>
        <v>1119856000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340"/>
  <sheetViews>
    <sheetView showGridLines="0" topLeftCell="A21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4.55468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61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45807000</v>
      </c>
      <c r="G5" s="2">
        <v>48275000</v>
      </c>
      <c r="H5" s="2">
        <v>50443000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12484000</v>
      </c>
      <c r="G7" s="22">
        <f>SUM(G8:G20)</f>
        <v>15177000</v>
      </c>
      <c r="H7" s="22">
        <f>SUM(H8:H20)</f>
        <v>15668000</v>
      </c>
    </row>
    <row r="8" spans="5:8" ht="13.8" x14ac:dyDescent="0.3">
      <c r="E8" s="23" t="s">
        <v>11</v>
      </c>
      <c r="F8" s="8">
        <v>12484000</v>
      </c>
      <c r="G8" s="8">
        <v>13177000</v>
      </c>
      <c r="H8" s="8">
        <v>13578000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>
        <v>2000000</v>
      </c>
      <c r="H11" s="8">
        <v>2090000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3527000</v>
      </c>
      <c r="G21" s="2">
        <f>SUM(G22:G30)</f>
        <v>1900000</v>
      </c>
      <c r="H21" s="2">
        <f>SUM(H22:H30)</f>
        <v>2000000</v>
      </c>
    </row>
    <row r="22" spans="5:8" ht="13.8" x14ac:dyDescent="0.3">
      <c r="E22" s="23" t="s">
        <v>25</v>
      </c>
      <c r="F22" s="24">
        <v>1800000</v>
      </c>
      <c r="G22" s="24">
        <v>1900000</v>
      </c>
      <c r="H22" s="24">
        <v>2000000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1727000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61818000</v>
      </c>
      <c r="G31" s="15">
        <f>+G5+G6+G7+G21</f>
        <v>65352000</v>
      </c>
      <c r="H31" s="15">
        <f>+H5+H6+H7+H21</f>
        <v>68111000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61818000</v>
      </c>
      <c r="G44" s="30">
        <f>+G31+G43</f>
        <v>65352000</v>
      </c>
      <c r="H44" s="30">
        <f>+H31+H43</f>
        <v>68111000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17855000</v>
      </c>
      <c r="G47" s="22">
        <f>SUM(G49+G55+G61+G68+G74+G80+G87+G93+G101+G107+G114)</f>
        <v>8908000</v>
      </c>
      <c r="H47" s="22">
        <f>SUM(H49+H55+H61+H68+H74+H80+H87+H93+H101+H107+H114)</f>
        <v>8980000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8573000</v>
      </c>
      <c r="G93" s="2">
        <f>SUM(G94:G99)</f>
        <v>85000</v>
      </c>
      <c r="H93" s="2">
        <f>SUM(H94:H99)</f>
        <v>96000</v>
      </c>
    </row>
    <row r="94" spans="5:8" x14ac:dyDescent="0.25">
      <c r="E94" s="3" t="s">
        <v>99</v>
      </c>
      <c r="F94" s="4">
        <v>85000</v>
      </c>
      <c r="G94" s="5">
        <v>85000</v>
      </c>
      <c r="H94" s="6">
        <v>96000</v>
      </c>
    </row>
    <row r="95" spans="5:8" x14ac:dyDescent="0.25">
      <c r="E95" s="3" t="s">
        <v>100</v>
      </c>
      <c r="F95" s="7"/>
      <c r="G95" s="8"/>
      <c r="H95" s="9"/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>
        <v>8360000</v>
      </c>
      <c r="G97" s="8"/>
      <c r="H97" s="9"/>
    </row>
    <row r="98" spans="5:8" x14ac:dyDescent="0.25">
      <c r="E98" s="3" t="s">
        <v>102</v>
      </c>
      <c r="F98" s="7">
        <v>128000</v>
      </c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8525000</v>
      </c>
      <c r="G107" s="2">
        <f>SUM(G108:G112)</f>
        <v>8766000</v>
      </c>
      <c r="H107" s="2">
        <f>SUM(H108:H112)</f>
        <v>8827000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>
        <v>8525000</v>
      </c>
      <c r="G110" s="8">
        <v>8766000</v>
      </c>
      <c r="H110" s="9">
        <v>8827000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757000</v>
      </c>
      <c r="G114" s="2">
        <f>SUM(G115:G121)</f>
        <v>57000</v>
      </c>
      <c r="H114" s="2">
        <f>SUM(H115:H121)</f>
        <v>57000</v>
      </c>
    </row>
    <row r="115" spans="5:8" x14ac:dyDescent="0.25">
      <c r="E115" s="3" t="s">
        <v>112</v>
      </c>
      <c r="F115" s="4">
        <v>57000</v>
      </c>
      <c r="G115" s="5">
        <v>57000</v>
      </c>
      <c r="H115" s="6">
        <v>57000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>
        <v>700000</v>
      </c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17855000</v>
      </c>
      <c r="G134" s="15">
        <f t="shared" ref="G134:H134" si="0">G49+G55+G62+G68+G74+G80+G87+G93+G101+G107+G114</f>
        <v>8908000</v>
      </c>
      <c r="H134" s="15">
        <f t="shared" si="0"/>
        <v>8980000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340"/>
  <sheetViews>
    <sheetView showGridLines="0" topLeftCell="A34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3.4414062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62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49412000</v>
      </c>
      <c r="G5" s="2">
        <v>52116000</v>
      </c>
      <c r="H5" s="2">
        <v>54458000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60754000</v>
      </c>
      <c r="G7" s="22">
        <f>SUM(G8:G20)</f>
        <v>41024000</v>
      </c>
      <c r="H7" s="22">
        <f>SUM(H8:H20)</f>
        <v>18007000</v>
      </c>
    </row>
    <row r="8" spans="5:8" ht="13.8" x14ac:dyDescent="0.3">
      <c r="E8" s="23" t="s">
        <v>11</v>
      </c>
      <c r="F8" s="8">
        <v>13612000</v>
      </c>
      <c r="G8" s="8">
        <v>14409000</v>
      </c>
      <c r="H8" s="8">
        <v>14871000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14142000</v>
      </c>
      <c r="G11" s="8">
        <v>3000000</v>
      </c>
      <c r="H11" s="8">
        <v>3136000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33000000</v>
      </c>
      <c r="G17" s="8">
        <v>23615000</v>
      </c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7465000</v>
      </c>
      <c r="G21" s="2">
        <f>SUM(G22:G30)</f>
        <v>2000000</v>
      </c>
      <c r="H21" s="2">
        <f>SUM(H22:H30)</f>
        <v>6100000</v>
      </c>
    </row>
    <row r="22" spans="5:8" ht="13.8" x14ac:dyDescent="0.3">
      <c r="E22" s="23" t="s">
        <v>25</v>
      </c>
      <c r="F22" s="24">
        <v>1900000</v>
      </c>
      <c r="G22" s="24">
        <v>2000000</v>
      </c>
      <c r="H22" s="24">
        <v>2100000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1565000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>
        <v>4000000</v>
      </c>
      <c r="G27" s="8"/>
      <c r="H27" s="8">
        <v>4000000</v>
      </c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117631000</v>
      </c>
      <c r="G31" s="15">
        <f>+G5+G6+G7+G21</f>
        <v>95140000</v>
      </c>
      <c r="H31" s="15">
        <f>+H5+H6+H7+H21</f>
        <v>78565000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117631000</v>
      </c>
      <c r="G44" s="30">
        <f>+G31+G43</f>
        <v>95140000</v>
      </c>
      <c r="H44" s="30">
        <f>+H31+H43</f>
        <v>78565000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109034000</v>
      </c>
      <c r="G47" s="22">
        <f>SUM(G49+G55+G61+G68+G74+G80+G87+G93+G101+G107+G114)</f>
        <v>86072000</v>
      </c>
      <c r="H47" s="22">
        <f>SUM(H49+H55+H61+H68+H74+H80+H87+H93+H101+H107+H114)</f>
        <v>39728000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800000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800000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101004000</v>
      </c>
      <c r="G93" s="2">
        <f>SUM(G94:G99)</f>
        <v>79321000</v>
      </c>
      <c r="H93" s="2">
        <f>SUM(H94:H99)</f>
        <v>33067000</v>
      </c>
    </row>
    <row r="94" spans="5:8" x14ac:dyDescent="0.25">
      <c r="E94" s="3" t="s">
        <v>99</v>
      </c>
      <c r="F94" s="4">
        <v>700000</v>
      </c>
      <c r="G94" s="5">
        <v>50000</v>
      </c>
      <c r="H94" s="6">
        <v>2656000</v>
      </c>
    </row>
    <row r="95" spans="5:8" x14ac:dyDescent="0.25">
      <c r="E95" s="3" t="s">
        <v>100</v>
      </c>
      <c r="F95" s="7">
        <v>91278000</v>
      </c>
      <c r="G95" s="8">
        <v>79271000</v>
      </c>
      <c r="H95" s="9">
        <v>30411000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94000</v>
      </c>
      <c r="G98" s="8"/>
      <c r="H98" s="9"/>
    </row>
    <row r="99" spans="5:8" x14ac:dyDescent="0.25">
      <c r="E99" s="3" t="s">
        <v>121</v>
      </c>
      <c r="F99" s="10">
        <v>8932000</v>
      </c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6530000</v>
      </c>
      <c r="G107" s="2">
        <f>SUM(G108:G112)</f>
        <v>6751000</v>
      </c>
      <c r="H107" s="2">
        <f>SUM(H108:H112)</f>
        <v>6661000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>
        <v>6530000</v>
      </c>
      <c r="G110" s="8">
        <v>6751000</v>
      </c>
      <c r="H110" s="9">
        <v>6661000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700000</v>
      </c>
      <c r="G114" s="2">
        <f>SUM(G115:G121)</f>
        <v>0</v>
      </c>
      <c r="H114" s="2">
        <f>SUM(H115:H121)</f>
        <v>0</v>
      </c>
    </row>
    <row r="115" spans="5:8" x14ac:dyDescent="0.25">
      <c r="E115" s="3" t="s">
        <v>112</v>
      </c>
      <c r="F115" s="4"/>
      <c r="G115" s="5"/>
      <c r="H115" s="6"/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>
        <v>700000</v>
      </c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109034000</v>
      </c>
      <c r="G134" s="15">
        <f t="shared" ref="G134:H134" si="0">G49+G55+G62+G68+G74+G80+G87+G93+G101+G107+G114</f>
        <v>86072000</v>
      </c>
      <c r="H134" s="15">
        <f t="shared" si="0"/>
        <v>39728000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340"/>
  <sheetViews>
    <sheetView showGridLines="0" topLeftCell="A40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1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63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38962000</v>
      </c>
      <c r="G5" s="2">
        <v>40378000</v>
      </c>
      <c r="H5" s="2">
        <v>42196000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14956000</v>
      </c>
      <c r="G7" s="22">
        <f>SUM(G8:G20)</f>
        <v>12849000</v>
      </c>
      <c r="H7" s="22">
        <f>SUM(H8:H20)</f>
        <v>49982000</v>
      </c>
    </row>
    <row r="8" spans="5:8" ht="13.8" x14ac:dyDescent="0.3">
      <c r="E8" s="23" t="s">
        <v>11</v>
      </c>
      <c r="F8" s="8">
        <v>11544000</v>
      </c>
      <c r="G8" s="8">
        <v>12149000</v>
      </c>
      <c r="H8" s="8">
        <v>12500000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3412000</v>
      </c>
      <c r="G11" s="8">
        <v>700000</v>
      </c>
      <c r="H11" s="8">
        <v>732000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>
        <v>36750000</v>
      </c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4278000</v>
      </c>
      <c r="G21" s="2">
        <f>SUM(G22:G30)</f>
        <v>2900000</v>
      </c>
      <c r="H21" s="2">
        <f>SUM(H22:H30)</f>
        <v>3000000</v>
      </c>
    </row>
    <row r="22" spans="5:8" ht="13.8" x14ac:dyDescent="0.3">
      <c r="E22" s="23" t="s">
        <v>25</v>
      </c>
      <c r="F22" s="24">
        <v>2900000</v>
      </c>
      <c r="G22" s="24">
        <v>2900000</v>
      </c>
      <c r="H22" s="24">
        <v>3000000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1378000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58196000</v>
      </c>
      <c r="G31" s="15">
        <f>+G5+G6+G7+G21</f>
        <v>56127000</v>
      </c>
      <c r="H31" s="15">
        <f>+H5+H6+H7+H21</f>
        <v>95178000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47839000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1839000</v>
      </c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>
        <v>46000000</v>
      </c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47839000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106035000</v>
      </c>
      <c r="G44" s="30">
        <f>+G31+G43</f>
        <v>56127000</v>
      </c>
      <c r="H44" s="30">
        <f>+H31+H43</f>
        <v>95178000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10947000</v>
      </c>
      <c r="G47" s="22">
        <f>SUM(G49+G55+G61+G68+G74+G80+G87+G93+G101+G107+G114)</f>
        <v>12672000</v>
      </c>
      <c r="H47" s="22">
        <f>SUM(H49+H55+H61+H68+H74+H80+H87+H93+H101+H107+H114)</f>
        <v>45239000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500000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500000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5268000</v>
      </c>
      <c r="G93" s="2">
        <f>SUM(G94:G99)</f>
        <v>8550000</v>
      </c>
      <c r="H93" s="2">
        <f>SUM(H94:H99)</f>
        <v>41236000</v>
      </c>
    </row>
    <row r="94" spans="5:8" x14ac:dyDescent="0.25">
      <c r="E94" s="3" t="s">
        <v>99</v>
      </c>
      <c r="F94" s="4">
        <v>0</v>
      </c>
      <c r="G94" s="5">
        <v>50000</v>
      </c>
      <c r="H94" s="6">
        <v>56000</v>
      </c>
    </row>
    <row r="95" spans="5:8" x14ac:dyDescent="0.25">
      <c r="E95" s="3" t="s">
        <v>100</v>
      </c>
      <c r="F95" s="7">
        <v>3842000</v>
      </c>
      <c r="G95" s="8">
        <v>8000000</v>
      </c>
      <c r="H95" s="9">
        <v>41180000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1426000</v>
      </c>
      <c r="G98" s="8"/>
      <c r="H98" s="9"/>
    </row>
    <row r="99" spans="5:8" x14ac:dyDescent="0.25">
      <c r="E99" s="3" t="s">
        <v>121</v>
      </c>
      <c r="F99" s="10">
        <v>0</v>
      </c>
      <c r="G99" s="11">
        <v>500000</v>
      </c>
      <c r="H99" s="12">
        <v>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3666000</v>
      </c>
      <c r="G107" s="2">
        <f>SUM(G108:G112)</f>
        <v>3859000</v>
      </c>
      <c r="H107" s="2">
        <f>SUM(H108:H112)</f>
        <v>3740000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>
        <v>3666000</v>
      </c>
      <c r="G110" s="8">
        <v>3859000</v>
      </c>
      <c r="H110" s="9">
        <v>3740000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1513000</v>
      </c>
      <c r="G114" s="2">
        <f>SUM(G115:G121)</f>
        <v>263000</v>
      </c>
      <c r="H114" s="2">
        <f>SUM(H115:H121)</f>
        <v>263000</v>
      </c>
    </row>
    <row r="115" spans="5:8" x14ac:dyDescent="0.25">
      <c r="E115" s="3" t="s">
        <v>112</v>
      </c>
      <c r="F115" s="4">
        <v>113000</v>
      </c>
      <c r="G115" s="5">
        <v>113000</v>
      </c>
      <c r="H115" s="6">
        <v>113000</v>
      </c>
    </row>
    <row r="116" spans="5:8" x14ac:dyDescent="0.25">
      <c r="E116" s="3" t="s">
        <v>113</v>
      </c>
      <c r="F116" s="7">
        <v>0</v>
      </c>
      <c r="G116" s="8">
        <v>150000</v>
      </c>
      <c r="H116" s="9">
        <v>150000</v>
      </c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>
        <v>1400000</v>
      </c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10947000</v>
      </c>
      <c r="G134" s="15">
        <f t="shared" ref="G134:H134" si="0">G49+G55+G62+G68+G74+G80+G87+G93+G101+G107+G114</f>
        <v>12672000</v>
      </c>
      <c r="H134" s="15">
        <f t="shared" si="0"/>
        <v>45239000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340"/>
  <sheetViews>
    <sheetView showGridLines="0" topLeftCell="A41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1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64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67378000</v>
      </c>
      <c r="G5" s="2">
        <v>71173000</v>
      </c>
      <c r="H5" s="2">
        <v>74368000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15812000</v>
      </c>
      <c r="G7" s="22">
        <f>SUM(G8:G20)</f>
        <v>19812000</v>
      </c>
      <c r="H7" s="22">
        <f>SUM(H8:H20)</f>
        <v>20528000</v>
      </c>
    </row>
    <row r="8" spans="5:8" ht="13.8" x14ac:dyDescent="0.3">
      <c r="E8" s="23" t="s">
        <v>11</v>
      </c>
      <c r="F8" s="8">
        <v>15812000</v>
      </c>
      <c r="G8" s="8">
        <v>16812000</v>
      </c>
      <c r="H8" s="8">
        <v>17392000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>
        <v>3000000</v>
      </c>
      <c r="H11" s="8">
        <v>3136000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3151000</v>
      </c>
      <c r="G21" s="2">
        <f>SUM(G22:G30)</f>
        <v>1900000</v>
      </c>
      <c r="H21" s="2">
        <f>SUM(H22:H30)</f>
        <v>6000000</v>
      </c>
    </row>
    <row r="22" spans="5:8" ht="13.8" x14ac:dyDescent="0.3">
      <c r="E22" s="23" t="s">
        <v>25</v>
      </c>
      <c r="F22" s="24">
        <v>1800000</v>
      </c>
      <c r="G22" s="24">
        <v>1900000</v>
      </c>
      <c r="H22" s="24">
        <v>2000000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1351000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>
        <v>4000000</v>
      </c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86341000</v>
      </c>
      <c r="G31" s="15">
        <f>+G5+G6+G7+G21</f>
        <v>92885000</v>
      </c>
      <c r="H31" s="15">
        <f>+H5+H6+H7+H21</f>
        <v>100896000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659000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659000</v>
      </c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659000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87000000</v>
      </c>
      <c r="G44" s="30">
        <f>+G31+G43</f>
        <v>92885000</v>
      </c>
      <c r="H44" s="30">
        <f>+H31+H43</f>
        <v>100896000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83961000</v>
      </c>
      <c r="G47" s="22">
        <f>SUM(G49+G55+G61+G68+G74+G80+G87+G93+G101+G107+G114)</f>
        <v>38940000</v>
      </c>
      <c r="H47" s="22">
        <f>SUM(H49+H55+H61+H68+H74+H80+H87+H93+H101+H107+H114)</f>
        <v>35949000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1050000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1050000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810000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810000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31082000</v>
      </c>
      <c r="G93" s="2">
        <f>SUM(G94:G99)</f>
        <v>26816000</v>
      </c>
      <c r="H93" s="2">
        <f>SUM(H94:H99)</f>
        <v>23115000</v>
      </c>
    </row>
    <row r="94" spans="5:8" x14ac:dyDescent="0.25">
      <c r="E94" s="3" t="s">
        <v>99</v>
      </c>
      <c r="F94" s="4">
        <v>135000</v>
      </c>
      <c r="G94" s="5">
        <v>15105000</v>
      </c>
      <c r="H94" s="6">
        <v>7782000</v>
      </c>
    </row>
    <row r="95" spans="5:8" x14ac:dyDescent="0.25">
      <c r="E95" s="3" t="s">
        <v>100</v>
      </c>
      <c r="F95" s="7">
        <v>21592000</v>
      </c>
      <c r="G95" s="8">
        <v>10383000</v>
      </c>
      <c r="H95" s="9">
        <v>13333000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>
        <v>7422000</v>
      </c>
      <c r="G97" s="8"/>
      <c r="H97" s="9"/>
    </row>
    <row r="98" spans="5:8" x14ac:dyDescent="0.25">
      <c r="E98" s="3" t="s">
        <v>102</v>
      </c>
      <c r="F98" s="7">
        <v>692000</v>
      </c>
      <c r="G98" s="8">
        <v>0</v>
      </c>
      <c r="H98" s="9">
        <v>0</v>
      </c>
    </row>
    <row r="99" spans="5:8" x14ac:dyDescent="0.25">
      <c r="E99" s="3" t="s">
        <v>121</v>
      </c>
      <c r="F99" s="10">
        <v>1241000</v>
      </c>
      <c r="G99" s="11">
        <v>1328000</v>
      </c>
      <c r="H99" s="12">
        <v>2000000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469000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>
        <v>469000</v>
      </c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11794000</v>
      </c>
      <c r="G107" s="2">
        <f>SUM(G108:G112)</f>
        <v>12068000</v>
      </c>
      <c r="H107" s="2">
        <f>SUM(H108:H112)</f>
        <v>12778000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4496000</v>
      </c>
      <c r="G109" s="8">
        <v>4541000</v>
      </c>
      <c r="H109" s="9">
        <v>5333000</v>
      </c>
    </row>
    <row r="110" spans="5:8" x14ac:dyDescent="0.25">
      <c r="E110" s="3" t="s">
        <v>108</v>
      </c>
      <c r="F110" s="7">
        <v>7298000</v>
      </c>
      <c r="G110" s="8">
        <v>7527000</v>
      </c>
      <c r="H110" s="9">
        <v>7445000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38756000</v>
      </c>
      <c r="G114" s="2">
        <f>SUM(G115:G121)</f>
        <v>56000</v>
      </c>
      <c r="H114" s="2">
        <f>SUM(H115:H121)</f>
        <v>56000</v>
      </c>
    </row>
    <row r="115" spans="5:8" x14ac:dyDescent="0.25">
      <c r="E115" s="3" t="s">
        <v>112</v>
      </c>
      <c r="F115" s="4">
        <v>56000</v>
      </c>
      <c r="G115" s="5">
        <v>56000</v>
      </c>
      <c r="H115" s="6">
        <v>56000</v>
      </c>
    </row>
    <row r="116" spans="5:8" x14ac:dyDescent="0.25">
      <c r="E116" s="3" t="s">
        <v>113</v>
      </c>
      <c r="F116" s="7">
        <v>150000</v>
      </c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>
        <v>37000000</v>
      </c>
      <c r="G119" s="8"/>
      <c r="H119" s="9"/>
    </row>
    <row r="120" spans="5:8" x14ac:dyDescent="0.25">
      <c r="E120" s="3" t="s">
        <v>116</v>
      </c>
      <c r="F120" s="7">
        <v>1550000</v>
      </c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83961000</v>
      </c>
      <c r="G134" s="15">
        <f t="shared" ref="G134:H134" si="0">G49+G55+G62+G68+G74+G80+G87+G93+G101+G107+G114</f>
        <v>38940000</v>
      </c>
      <c r="H134" s="15">
        <f t="shared" si="0"/>
        <v>35949000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340"/>
  <sheetViews>
    <sheetView showGridLines="0" topLeftCell="A42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3.886718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65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148459000</v>
      </c>
      <c r="G5" s="2">
        <v>156434000</v>
      </c>
      <c r="H5" s="2">
        <v>163471000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41214000</v>
      </c>
      <c r="G7" s="22">
        <f>SUM(G8:G20)</f>
        <v>35969000</v>
      </c>
      <c r="H7" s="22">
        <f>SUM(H8:H20)</f>
        <v>37470000</v>
      </c>
    </row>
    <row r="8" spans="5:8" ht="13.8" x14ac:dyDescent="0.3">
      <c r="E8" s="23" t="s">
        <v>11</v>
      </c>
      <c r="F8" s="8">
        <v>28770000</v>
      </c>
      <c r="G8" s="8">
        <v>30969000</v>
      </c>
      <c r="H8" s="8">
        <v>32244000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12444000</v>
      </c>
      <c r="G11" s="8">
        <v>5000000</v>
      </c>
      <c r="H11" s="8">
        <v>5226000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5059000</v>
      </c>
      <c r="G21" s="2">
        <f>SUM(G22:G30)</f>
        <v>1900000</v>
      </c>
      <c r="H21" s="2">
        <f>SUM(H22:H30)</f>
        <v>2000000</v>
      </c>
    </row>
    <row r="22" spans="5:8" ht="13.8" x14ac:dyDescent="0.3">
      <c r="E22" s="23" t="s">
        <v>25</v>
      </c>
      <c r="F22" s="24">
        <v>1800000</v>
      </c>
      <c r="G22" s="24">
        <v>1900000</v>
      </c>
      <c r="H22" s="24">
        <v>2000000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3259000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194732000</v>
      </c>
      <c r="G31" s="15">
        <f>+G5+G6+G7+G21</f>
        <v>194303000</v>
      </c>
      <c r="H31" s="15">
        <f>+H5+H6+H7+H21</f>
        <v>202941000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194732000</v>
      </c>
      <c r="G44" s="30">
        <f>+G31+G43</f>
        <v>194303000</v>
      </c>
      <c r="H44" s="30">
        <f>+H31+H43</f>
        <v>202941000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86001000</v>
      </c>
      <c r="G47" s="22">
        <f>SUM(G49+G55+G61+G68+G74+G80+G87+G93+G101+G107+G114)</f>
        <v>28626000</v>
      </c>
      <c r="H47" s="22">
        <f>SUM(H49+H55+H61+H68+H74+H80+H87+H93+H101+H107+H114)</f>
        <v>31450000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4100000</v>
      </c>
      <c r="G55" s="2">
        <f>SUM(G56:G60)</f>
        <v>4220000</v>
      </c>
      <c r="H55" s="2">
        <f>SUM(H56:H60)</f>
        <v>4410000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>
        <v>4100000</v>
      </c>
      <c r="G58" s="8">
        <v>4220000</v>
      </c>
      <c r="H58" s="9">
        <v>4410000</v>
      </c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800000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800000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68341000</v>
      </c>
      <c r="G93" s="2">
        <f>SUM(G94:G99)</f>
        <v>13389000</v>
      </c>
      <c r="H93" s="2">
        <f>SUM(H94:H99)</f>
        <v>15318000</v>
      </c>
    </row>
    <row r="94" spans="5:8" x14ac:dyDescent="0.25">
      <c r="E94" s="3" t="s">
        <v>99</v>
      </c>
      <c r="F94" s="4">
        <v>0</v>
      </c>
      <c r="G94" s="5">
        <v>60000</v>
      </c>
      <c r="H94" s="6">
        <v>68000</v>
      </c>
    </row>
    <row r="95" spans="5:8" x14ac:dyDescent="0.25">
      <c r="E95" s="3" t="s">
        <v>100</v>
      </c>
      <c r="F95" s="7">
        <v>54818000</v>
      </c>
      <c r="G95" s="8">
        <v>13329000</v>
      </c>
      <c r="H95" s="9">
        <v>15250000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>
        <v>3800000</v>
      </c>
      <c r="G97" s="8"/>
      <c r="H97" s="9"/>
    </row>
    <row r="98" spans="5:8" x14ac:dyDescent="0.25">
      <c r="E98" s="3" t="s">
        <v>102</v>
      </c>
      <c r="F98" s="7">
        <v>1423000</v>
      </c>
      <c r="G98" s="8"/>
      <c r="H98" s="9"/>
    </row>
    <row r="99" spans="5:8" x14ac:dyDescent="0.25">
      <c r="E99" s="3" t="s">
        <v>121</v>
      </c>
      <c r="F99" s="10">
        <v>8300000</v>
      </c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10703000</v>
      </c>
      <c r="G107" s="2">
        <f>SUM(G108:G112)</f>
        <v>10810000</v>
      </c>
      <c r="H107" s="2">
        <f>SUM(H108:H112)</f>
        <v>11665000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10703000</v>
      </c>
      <c r="G109" s="8">
        <v>10810000</v>
      </c>
      <c r="H109" s="9">
        <v>11665000</v>
      </c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2057000</v>
      </c>
      <c r="G114" s="2">
        <f>SUM(G115:G121)</f>
        <v>207000</v>
      </c>
      <c r="H114" s="2">
        <f>SUM(H115:H121)</f>
        <v>57000</v>
      </c>
    </row>
    <row r="115" spans="5:8" x14ac:dyDescent="0.25">
      <c r="E115" s="3" t="s">
        <v>112</v>
      </c>
      <c r="F115" s="4">
        <v>57000</v>
      </c>
      <c r="G115" s="5">
        <v>57000</v>
      </c>
      <c r="H115" s="6">
        <v>57000</v>
      </c>
    </row>
    <row r="116" spans="5:8" x14ac:dyDescent="0.25">
      <c r="E116" s="3" t="s">
        <v>113</v>
      </c>
      <c r="F116" s="7"/>
      <c r="G116" s="8">
        <v>150000</v>
      </c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2000000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86001000</v>
      </c>
      <c r="G134" s="15">
        <f t="shared" ref="G134:H134" si="0">G49+G55+G62+G68+G74+G80+G87+G93+G101+G107+G114</f>
        <v>28626000</v>
      </c>
      <c r="H134" s="15">
        <f t="shared" si="0"/>
        <v>31450000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340"/>
  <sheetViews>
    <sheetView showGridLines="0" topLeftCell="A32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1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66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247778000</v>
      </c>
      <c r="G5" s="2">
        <v>263142000</v>
      </c>
      <c r="H5" s="2">
        <v>275041000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335004000</v>
      </c>
      <c r="G7" s="22">
        <f>SUM(G8:G20)</f>
        <v>205081000</v>
      </c>
      <c r="H7" s="22">
        <f>SUM(H8:H20)</f>
        <v>214191000</v>
      </c>
    </row>
    <row r="8" spans="5:8" ht="13.8" x14ac:dyDescent="0.3">
      <c r="E8" s="23" t="s">
        <v>11</v>
      </c>
      <c r="F8" s="8"/>
      <c r="G8" s="8"/>
      <c r="H8" s="8"/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>
        <v>250300000</v>
      </c>
      <c r="G10" s="24">
        <v>139185000</v>
      </c>
      <c r="H10" s="24">
        <v>149622000</v>
      </c>
    </row>
    <row r="11" spans="5:8" ht="13.8" x14ac:dyDescent="0.3">
      <c r="E11" s="23" t="s">
        <v>14</v>
      </c>
      <c r="F11" s="8">
        <v>3700000</v>
      </c>
      <c r="G11" s="8">
        <v>4000000</v>
      </c>
      <c r="H11" s="8">
        <v>4181000</v>
      </c>
    </row>
    <row r="12" spans="5:8" ht="13.8" x14ac:dyDescent="0.3">
      <c r="E12" s="23" t="s">
        <v>15</v>
      </c>
      <c r="F12" s="8">
        <v>7500000</v>
      </c>
      <c r="G12" s="8">
        <v>9457000</v>
      </c>
      <c r="H12" s="8">
        <v>5600000</v>
      </c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>
        <v>73504000</v>
      </c>
      <c r="G19" s="8">
        <v>52439000</v>
      </c>
      <c r="H19" s="8">
        <v>54788000</v>
      </c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10577000</v>
      </c>
      <c r="G21" s="2">
        <f>SUM(G22:G30)</f>
        <v>8700000</v>
      </c>
      <c r="H21" s="2">
        <f>SUM(H22:H30)</f>
        <v>9700000</v>
      </c>
    </row>
    <row r="22" spans="5:8" ht="13.8" x14ac:dyDescent="0.3">
      <c r="E22" s="23" t="s">
        <v>25</v>
      </c>
      <c r="F22" s="24">
        <v>1900000</v>
      </c>
      <c r="G22" s="24">
        <v>2000000</v>
      </c>
      <c r="H22" s="24">
        <v>2100000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2677000</v>
      </c>
      <c r="G24" s="8"/>
      <c r="H24" s="8"/>
    </row>
    <row r="25" spans="5:8" ht="13.8" x14ac:dyDescent="0.3">
      <c r="E25" s="23" t="s">
        <v>28</v>
      </c>
      <c r="F25" s="8">
        <v>6000000</v>
      </c>
      <c r="G25" s="8">
        <v>6700000</v>
      </c>
      <c r="H25" s="8">
        <v>7600000</v>
      </c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593359000</v>
      </c>
      <c r="G31" s="15">
        <f>+G5+G6+G7+G21</f>
        <v>476923000</v>
      </c>
      <c r="H31" s="15">
        <f>+H5+H6+H7+H21</f>
        <v>498932000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3000000</v>
      </c>
      <c r="G33" s="2">
        <f>SUM(G34:G40)</f>
        <v>4000000</v>
      </c>
      <c r="H33" s="2">
        <f>SUM(H34:H40)</f>
        <v>4000000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>
        <v>3000000</v>
      </c>
      <c r="G36" s="8">
        <v>4000000</v>
      </c>
      <c r="H36" s="8">
        <v>4000000</v>
      </c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3000000</v>
      </c>
      <c r="G43" s="28">
        <f>+G33+G41</f>
        <v>4000000</v>
      </c>
      <c r="H43" s="28">
        <f>+H33+H41</f>
        <v>4000000</v>
      </c>
    </row>
    <row r="44" spans="5:8" ht="13.8" x14ac:dyDescent="0.25">
      <c r="E44" s="29" t="s">
        <v>42</v>
      </c>
      <c r="F44" s="30">
        <f>+F31+F43</f>
        <v>596359000</v>
      </c>
      <c r="G44" s="30">
        <f>+G31+G43</f>
        <v>480923000</v>
      </c>
      <c r="H44" s="30">
        <f>+H31+H43</f>
        <v>502932000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325454000</v>
      </c>
      <c r="G47" s="22">
        <f>SUM(G49+G55+G61+G68+G74+G80+G87+G93+G101+G107+G114)</f>
        <v>303557000</v>
      </c>
      <c r="H47" s="22">
        <f>SUM(H49+H55+H61+H68+H74+H80+H87+H93+H101+H107+H114)</f>
        <v>356658000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263731000</v>
      </c>
      <c r="G80" s="2">
        <f>SUM(G81:G85)</f>
        <v>270554000</v>
      </c>
      <c r="H80" s="2">
        <f>SUM(H81:H85)</f>
        <v>282730000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>
        <v>263075000</v>
      </c>
      <c r="G83" s="8">
        <v>269898000</v>
      </c>
      <c r="H83" s="9">
        <v>282044000</v>
      </c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>
        <v>656000</v>
      </c>
      <c r="G85" s="11">
        <v>656000</v>
      </c>
      <c r="H85" s="12">
        <v>686000</v>
      </c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800000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800000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48539000</v>
      </c>
      <c r="G93" s="2">
        <f>SUM(G94:G99)</f>
        <v>20975000</v>
      </c>
      <c r="H93" s="2">
        <f>SUM(H94:H99)</f>
        <v>61034000</v>
      </c>
    </row>
    <row r="94" spans="5:8" x14ac:dyDescent="0.25">
      <c r="E94" s="3" t="s">
        <v>99</v>
      </c>
      <c r="F94" s="4">
        <v>7765000</v>
      </c>
      <c r="G94" s="5">
        <v>475000</v>
      </c>
      <c r="H94" s="6">
        <v>534000</v>
      </c>
    </row>
    <row r="95" spans="5:8" x14ac:dyDescent="0.25">
      <c r="E95" s="3" t="s">
        <v>100</v>
      </c>
      <c r="F95" s="7">
        <v>20688000</v>
      </c>
      <c r="G95" s="8">
        <v>20500000</v>
      </c>
      <c r="H95" s="9">
        <v>60500000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1086000</v>
      </c>
      <c r="G98" s="8"/>
      <c r="H98" s="9"/>
    </row>
    <row r="99" spans="5:8" x14ac:dyDescent="0.25">
      <c r="E99" s="3" t="s">
        <v>121</v>
      </c>
      <c r="F99" s="10">
        <v>19000000</v>
      </c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12140000</v>
      </c>
      <c r="G107" s="2">
        <f>SUM(G108:G112)</f>
        <v>11934000</v>
      </c>
      <c r="H107" s="2">
        <f>SUM(H108:H112)</f>
        <v>12800000</v>
      </c>
    </row>
    <row r="108" spans="5:8" x14ac:dyDescent="0.25">
      <c r="E108" s="3" t="s">
        <v>106</v>
      </c>
      <c r="F108" s="4">
        <v>324000</v>
      </c>
      <c r="G108" s="5"/>
      <c r="H108" s="6"/>
    </row>
    <row r="109" spans="5:8" x14ac:dyDescent="0.25">
      <c r="E109" s="3" t="s">
        <v>107</v>
      </c>
      <c r="F109" s="7">
        <v>11816000</v>
      </c>
      <c r="G109" s="8">
        <v>11934000</v>
      </c>
      <c r="H109" s="9">
        <v>12800000</v>
      </c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244000</v>
      </c>
      <c r="G114" s="2">
        <f>SUM(G115:G121)</f>
        <v>94000</v>
      </c>
      <c r="H114" s="2">
        <f>SUM(H115:H121)</f>
        <v>94000</v>
      </c>
    </row>
    <row r="115" spans="5:8" x14ac:dyDescent="0.25">
      <c r="E115" s="3" t="s">
        <v>112</v>
      </c>
      <c r="F115" s="4">
        <v>94000</v>
      </c>
      <c r="G115" s="5">
        <v>94000</v>
      </c>
      <c r="H115" s="6">
        <v>94000</v>
      </c>
    </row>
    <row r="116" spans="5:8" x14ac:dyDescent="0.25">
      <c r="E116" s="3" t="s">
        <v>113</v>
      </c>
      <c r="F116" s="7">
        <v>150000</v>
      </c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325454000</v>
      </c>
      <c r="G134" s="15">
        <f t="shared" ref="G134:H134" si="0">G49+G55+G62+G68+G74+G80+G87+G93+G101+G107+G114</f>
        <v>303557000</v>
      </c>
      <c r="H134" s="15">
        <f t="shared" si="0"/>
        <v>356658000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340"/>
  <sheetViews>
    <sheetView showGridLines="0" topLeftCell="A40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1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67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108291000</v>
      </c>
      <c r="G5" s="2">
        <v>113336000</v>
      </c>
      <c r="H5" s="2">
        <v>118431000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39503000</v>
      </c>
      <c r="G7" s="22">
        <f>SUM(G8:G20)</f>
        <v>32676000</v>
      </c>
      <c r="H7" s="22">
        <f>SUM(H8:H20)</f>
        <v>34016000</v>
      </c>
    </row>
    <row r="8" spans="5:8" ht="13.8" x14ac:dyDescent="0.3">
      <c r="E8" s="23" t="s">
        <v>11</v>
      </c>
      <c r="F8" s="8">
        <v>25756000</v>
      </c>
      <c r="G8" s="8">
        <v>27676000</v>
      </c>
      <c r="H8" s="8">
        <v>28790000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1147000</v>
      </c>
      <c r="G11" s="8">
        <v>5000000</v>
      </c>
      <c r="H11" s="8">
        <v>5226000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12600000</v>
      </c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4534000</v>
      </c>
      <c r="G21" s="2">
        <f>SUM(G22:G30)</f>
        <v>6800000</v>
      </c>
      <c r="H21" s="2">
        <f>SUM(H22:H30)</f>
        <v>6900000</v>
      </c>
    </row>
    <row r="22" spans="5:8" ht="13.8" x14ac:dyDescent="0.3">
      <c r="E22" s="23" t="s">
        <v>25</v>
      </c>
      <c r="F22" s="24">
        <v>2800000</v>
      </c>
      <c r="G22" s="24">
        <v>2800000</v>
      </c>
      <c r="H22" s="24">
        <v>2900000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1734000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>
        <v>4000000</v>
      </c>
      <c r="H27" s="8">
        <v>4000000</v>
      </c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152328000</v>
      </c>
      <c r="G31" s="15">
        <f>+G5+G6+G7+G21</f>
        <v>152812000</v>
      </c>
      <c r="H31" s="15">
        <f>+H5+H6+H7+H21</f>
        <v>159347000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118000</v>
      </c>
      <c r="H33" s="2">
        <f>SUM(H34:H40)</f>
        <v>66000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>
        <v>118000</v>
      </c>
      <c r="H35" s="8">
        <v>66000</v>
      </c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118000</v>
      </c>
      <c r="H43" s="28">
        <f>+H33+H41</f>
        <v>66000</v>
      </c>
    </row>
    <row r="44" spans="5:8" ht="13.8" x14ac:dyDescent="0.25">
      <c r="E44" s="29" t="s">
        <v>42</v>
      </c>
      <c r="F44" s="30">
        <f>+F31+F43</f>
        <v>152328000</v>
      </c>
      <c r="G44" s="30">
        <f>+G31+G43</f>
        <v>152930000</v>
      </c>
      <c r="H44" s="30">
        <f>+H31+H43</f>
        <v>159413000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28282000</v>
      </c>
      <c r="G47" s="22">
        <f>SUM(G49+G55+G61+G68+G74+G80+G87+G93+G101+G107+G114)</f>
        <v>16259000</v>
      </c>
      <c r="H47" s="22">
        <f>SUM(H49+H55+H61+H68+H74+H80+H87+H93+H101+H107+H114)</f>
        <v>9506000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1060000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1060000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15720000</v>
      </c>
      <c r="G93" s="2">
        <f>SUM(G94:G99)</f>
        <v>7891000</v>
      </c>
      <c r="H93" s="2">
        <f>SUM(H94:H99)</f>
        <v>158000</v>
      </c>
    </row>
    <row r="94" spans="5:8" x14ac:dyDescent="0.25">
      <c r="E94" s="3" t="s">
        <v>99</v>
      </c>
      <c r="F94" s="4">
        <v>140000</v>
      </c>
      <c r="G94" s="5">
        <v>140000</v>
      </c>
      <c r="H94" s="6">
        <v>158000</v>
      </c>
    </row>
    <row r="95" spans="5:8" x14ac:dyDescent="0.25">
      <c r="E95" s="3" t="s">
        <v>100</v>
      </c>
      <c r="F95" s="7">
        <v>12077000</v>
      </c>
      <c r="G95" s="8">
        <v>7751000</v>
      </c>
      <c r="H95" s="9">
        <v>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1817000</v>
      </c>
      <c r="G98" s="8"/>
      <c r="H98" s="9"/>
    </row>
    <row r="99" spans="5:8" x14ac:dyDescent="0.25">
      <c r="E99" s="3" t="s">
        <v>121</v>
      </c>
      <c r="F99" s="10">
        <v>1686000</v>
      </c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8229000</v>
      </c>
      <c r="G107" s="2">
        <f>SUM(G108:G112)</f>
        <v>8311000</v>
      </c>
      <c r="H107" s="2">
        <f>SUM(H108:H112)</f>
        <v>9141000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8229000</v>
      </c>
      <c r="G109" s="8">
        <v>8311000</v>
      </c>
      <c r="H109" s="9">
        <v>9141000</v>
      </c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3273000</v>
      </c>
      <c r="G114" s="2">
        <f>SUM(G115:G121)</f>
        <v>57000</v>
      </c>
      <c r="H114" s="2">
        <f>SUM(H115:H121)</f>
        <v>207000</v>
      </c>
    </row>
    <row r="115" spans="5:8" x14ac:dyDescent="0.25">
      <c r="E115" s="3" t="s">
        <v>112</v>
      </c>
      <c r="F115" s="4">
        <v>57000</v>
      </c>
      <c r="G115" s="5">
        <v>57000</v>
      </c>
      <c r="H115" s="6">
        <v>57000</v>
      </c>
    </row>
    <row r="116" spans="5:8" x14ac:dyDescent="0.25">
      <c r="E116" s="3" t="s">
        <v>113</v>
      </c>
      <c r="F116" s="7">
        <v>0</v>
      </c>
      <c r="G116" s="8">
        <v>0</v>
      </c>
      <c r="H116" s="9">
        <v>150000</v>
      </c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>
        <v>3216000</v>
      </c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28282000</v>
      </c>
      <c r="G134" s="15">
        <f t="shared" ref="G134:H134" si="0">G49+G55+G62+G68+G74+G80+G87+G93+G101+G107+G114</f>
        <v>16259000</v>
      </c>
      <c r="H134" s="15">
        <f t="shared" si="0"/>
        <v>9506000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340"/>
  <sheetViews>
    <sheetView showGridLines="0" topLeftCell="A32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3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68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161287000</v>
      </c>
      <c r="G5" s="2">
        <v>167903000</v>
      </c>
      <c r="H5" s="2">
        <v>175487000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27126000</v>
      </c>
      <c r="G7" s="22">
        <f>SUM(G8:G20)</f>
        <v>30545000</v>
      </c>
      <c r="H7" s="22">
        <f>SUM(H8:H20)</f>
        <v>31780000</v>
      </c>
    </row>
    <row r="8" spans="5:8" ht="13.8" x14ac:dyDescent="0.3">
      <c r="E8" s="23" t="s">
        <v>11</v>
      </c>
      <c r="F8" s="8">
        <v>23805000</v>
      </c>
      <c r="G8" s="8">
        <v>25545000</v>
      </c>
      <c r="H8" s="8">
        <v>26554000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3321000</v>
      </c>
      <c r="G11" s="8">
        <v>5000000</v>
      </c>
      <c r="H11" s="8">
        <v>5226000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3499000</v>
      </c>
      <c r="G21" s="2">
        <f>SUM(G22:G30)</f>
        <v>2000000</v>
      </c>
      <c r="H21" s="2">
        <f>SUM(H22:H30)</f>
        <v>2100000</v>
      </c>
    </row>
    <row r="22" spans="5:8" ht="13.8" x14ac:dyDescent="0.3">
      <c r="E22" s="23" t="s">
        <v>25</v>
      </c>
      <c r="F22" s="24">
        <v>1900000</v>
      </c>
      <c r="G22" s="24">
        <v>2000000</v>
      </c>
      <c r="H22" s="24">
        <v>2100000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1599000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191912000</v>
      </c>
      <c r="G31" s="15">
        <f>+G5+G6+G7+G21</f>
        <v>200448000</v>
      </c>
      <c r="H31" s="15">
        <f>+H5+H6+H7+H21</f>
        <v>209367000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425000</v>
      </c>
      <c r="G33" s="2">
        <f>SUM(G34:G40)</f>
        <v>8871000</v>
      </c>
      <c r="H33" s="2">
        <f>SUM(H34:H40)</f>
        <v>11634000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>
        <v>425000</v>
      </c>
      <c r="G35" s="8">
        <v>8871000</v>
      </c>
      <c r="H35" s="8">
        <v>11634000</v>
      </c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425000</v>
      </c>
      <c r="G43" s="28">
        <f>+G33+G41</f>
        <v>8871000</v>
      </c>
      <c r="H43" s="28">
        <f>+H33+H41</f>
        <v>11634000</v>
      </c>
    </row>
    <row r="44" spans="5:8" ht="13.8" x14ac:dyDescent="0.25">
      <c r="E44" s="29" t="s">
        <v>42</v>
      </c>
      <c r="F44" s="30">
        <f>+F31+F43</f>
        <v>192337000</v>
      </c>
      <c r="G44" s="30">
        <f>+G31+G43</f>
        <v>209319000</v>
      </c>
      <c r="H44" s="30">
        <f>+H31+H43</f>
        <v>221001000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85223000</v>
      </c>
      <c r="G47" s="22">
        <f>SUM(G49+G55+G61+G68+G74+G80+G87+G93+G101+G107+G114)</f>
        <v>63171000</v>
      </c>
      <c r="H47" s="22">
        <f>SUM(H49+H55+H61+H68+H74+H80+H87+H93+H101+H107+H114)</f>
        <v>76117000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72379000</v>
      </c>
      <c r="G93" s="2">
        <f>SUM(G94:G99)</f>
        <v>50043000</v>
      </c>
      <c r="H93" s="2">
        <f>SUM(H94:H99)</f>
        <v>62137000</v>
      </c>
    </row>
    <row r="94" spans="5:8" x14ac:dyDescent="0.25">
      <c r="E94" s="3" t="s">
        <v>99</v>
      </c>
      <c r="F94" s="4">
        <v>130000</v>
      </c>
      <c r="G94" s="5">
        <v>3630000</v>
      </c>
      <c r="H94" s="6">
        <v>146000</v>
      </c>
    </row>
    <row r="95" spans="5:8" x14ac:dyDescent="0.25">
      <c r="E95" s="3" t="s">
        <v>100</v>
      </c>
      <c r="F95" s="7">
        <v>63235000</v>
      </c>
      <c r="G95" s="8">
        <v>38413000</v>
      </c>
      <c r="H95" s="9">
        <v>61991000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1514000</v>
      </c>
      <c r="G98" s="8"/>
      <c r="H98" s="9"/>
    </row>
    <row r="99" spans="5:8" x14ac:dyDescent="0.25">
      <c r="E99" s="3" t="s">
        <v>121</v>
      </c>
      <c r="F99" s="10">
        <v>7500000</v>
      </c>
      <c r="G99" s="11">
        <v>8000000</v>
      </c>
      <c r="H99" s="12">
        <v>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12825000</v>
      </c>
      <c r="G107" s="2">
        <f>SUM(G108:G112)</f>
        <v>13109000</v>
      </c>
      <c r="H107" s="2">
        <f>SUM(H108:H112)</f>
        <v>13961000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2620000</v>
      </c>
      <c r="G109" s="8">
        <v>2646000</v>
      </c>
      <c r="H109" s="9">
        <v>3420000</v>
      </c>
    </row>
    <row r="110" spans="5:8" x14ac:dyDescent="0.25">
      <c r="E110" s="3" t="s">
        <v>108</v>
      </c>
      <c r="F110" s="7">
        <v>10205000</v>
      </c>
      <c r="G110" s="8">
        <v>10463000</v>
      </c>
      <c r="H110" s="9">
        <v>10541000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19000</v>
      </c>
      <c r="G114" s="2">
        <f>SUM(G115:G121)</f>
        <v>19000</v>
      </c>
      <c r="H114" s="2">
        <f>SUM(H115:H121)</f>
        <v>19000</v>
      </c>
    </row>
    <row r="115" spans="5:8" x14ac:dyDescent="0.25">
      <c r="E115" s="3" t="s">
        <v>112</v>
      </c>
      <c r="F115" s="4">
        <v>19000</v>
      </c>
      <c r="G115" s="5">
        <v>19000</v>
      </c>
      <c r="H115" s="6">
        <v>19000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85223000</v>
      </c>
      <c r="G134" s="15">
        <f t="shared" ref="G134:H134" si="0">G49+G55+G62+G68+G74+G80+G87+G93+G101+G107+G114</f>
        <v>63171000</v>
      </c>
      <c r="H134" s="15">
        <f t="shared" si="0"/>
        <v>76117000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340"/>
  <sheetViews>
    <sheetView showGridLines="0" topLeftCell="A35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1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69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137908000</v>
      </c>
      <c r="G5" s="2">
        <v>144582000</v>
      </c>
      <c r="H5" s="2">
        <v>151096000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61765000</v>
      </c>
      <c r="G7" s="22">
        <f>SUM(G8:G20)</f>
        <v>48395000</v>
      </c>
      <c r="H7" s="22">
        <f>SUM(H8:H20)</f>
        <v>63298000</v>
      </c>
    </row>
    <row r="8" spans="5:8" ht="13.8" x14ac:dyDescent="0.3">
      <c r="E8" s="23" t="s">
        <v>11</v>
      </c>
      <c r="F8" s="8">
        <v>29765000</v>
      </c>
      <c r="G8" s="8">
        <v>32056000</v>
      </c>
      <c r="H8" s="8">
        <v>33385000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10000000</v>
      </c>
      <c r="G11" s="8">
        <v>9000000</v>
      </c>
      <c r="H11" s="8">
        <v>9407000</v>
      </c>
    </row>
    <row r="12" spans="5:8" ht="13.8" x14ac:dyDescent="0.3">
      <c r="E12" s="23" t="s">
        <v>15</v>
      </c>
      <c r="F12" s="8">
        <v>15000000</v>
      </c>
      <c r="G12" s="8">
        <v>7339000</v>
      </c>
      <c r="H12" s="8">
        <v>5000000</v>
      </c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7000000</v>
      </c>
      <c r="G17" s="8"/>
      <c r="H17" s="8">
        <v>15506000</v>
      </c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3361000</v>
      </c>
      <c r="G21" s="2">
        <f>SUM(G22:G30)</f>
        <v>2000000</v>
      </c>
      <c r="H21" s="2">
        <f>SUM(H22:H30)</f>
        <v>2100000</v>
      </c>
    </row>
    <row r="22" spans="5:8" ht="13.8" x14ac:dyDescent="0.3">
      <c r="E22" s="23" t="s">
        <v>25</v>
      </c>
      <c r="F22" s="24">
        <v>1900000</v>
      </c>
      <c r="G22" s="24">
        <v>2000000</v>
      </c>
      <c r="H22" s="24">
        <v>2100000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1461000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203034000</v>
      </c>
      <c r="G31" s="15">
        <f>+G5+G6+G7+G21</f>
        <v>194977000</v>
      </c>
      <c r="H31" s="15">
        <f>+H5+H6+H7+H21</f>
        <v>216494000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1000000</v>
      </c>
      <c r="G33" s="2">
        <f>SUM(G34:G40)</f>
        <v>1000000</v>
      </c>
      <c r="H33" s="2">
        <f>SUM(H34:H40)</f>
        <v>2000000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>
        <v>1000000</v>
      </c>
      <c r="G36" s="8">
        <v>1000000</v>
      </c>
      <c r="H36" s="8">
        <v>2000000</v>
      </c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1000000</v>
      </c>
      <c r="G43" s="28">
        <f>+G33+G41</f>
        <v>1000000</v>
      </c>
      <c r="H43" s="28">
        <f>+H33+H41</f>
        <v>2000000</v>
      </c>
    </row>
    <row r="44" spans="5:8" ht="13.8" x14ac:dyDescent="0.25">
      <c r="E44" s="29" t="s">
        <v>42</v>
      </c>
      <c r="F44" s="30">
        <f>+F31+F43</f>
        <v>204034000</v>
      </c>
      <c r="G44" s="30">
        <f>+G31+G43</f>
        <v>195977000</v>
      </c>
      <c r="H44" s="30">
        <f>+H31+H43</f>
        <v>218494000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48904000</v>
      </c>
      <c r="G47" s="22">
        <f>SUM(G49+G55+G61+G68+G74+G80+G87+G93+G101+G107+G114)</f>
        <v>30257000</v>
      </c>
      <c r="H47" s="22">
        <f>SUM(H49+H55+H61+H68+H74+H80+H87+H93+H101+H107+H114)</f>
        <v>33469000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33939000</v>
      </c>
      <c r="G93" s="2">
        <f>SUM(G94:G99)</f>
        <v>18750000</v>
      </c>
      <c r="H93" s="2">
        <f>SUM(H94:H99)</f>
        <v>21101000</v>
      </c>
    </row>
    <row r="94" spans="5:8" x14ac:dyDescent="0.25">
      <c r="E94" s="3" t="s">
        <v>99</v>
      </c>
      <c r="F94" s="4">
        <v>90000</v>
      </c>
      <c r="G94" s="5">
        <v>90000</v>
      </c>
      <c r="H94" s="6">
        <v>101000</v>
      </c>
    </row>
    <row r="95" spans="5:8" x14ac:dyDescent="0.25">
      <c r="E95" s="3" t="s">
        <v>100</v>
      </c>
      <c r="F95" s="7">
        <v>33212000</v>
      </c>
      <c r="G95" s="8">
        <v>18660000</v>
      </c>
      <c r="H95" s="9">
        <v>21000000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637000</v>
      </c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11353000</v>
      </c>
      <c r="G107" s="2">
        <f>SUM(G108:G112)</f>
        <v>11467000</v>
      </c>
      <c r="H107" s="2">
        <f>SUM(H108:H112)</f>
        <v>12328000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11353000</v>
      </c>
      <c r="G109" s="8">
        <v>11467000</v>
      </c>
      <c r="H109" s="9">
        <v>12328000</v>
      </c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3612000</v>
      </c>
      <c r="G114" s="2">
        <f>SUM(G115:G121)</f>
        <v>40000</v>
      </c>
      <c r="H114" s="2">
        <f>SUM(H115:H121)</f>
        <v>40000</v>
      </c>
    </row>
    <row r="115" spans="5:8" x14ac:dyDescent="0.25">
      <c r="E115" s="3" t="s">
        <v>112</v>
      </c>
      <c r="F115" s="4">
        <v>40000</v>
      </c>
      <c r="G115" s="5">
        <v>40000</v>
      </c>
      <c r="H115" s="6">
        <v>40000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>
        <v>2500000</v>
      </c>
      <c r="G120" s="8"/>
      <c r="H120" s="9"/>
    </row>
    <row r="121" spans="5:8" x14ac:dyDescent="0.25">
      <c r="E121" s="3" t="s">
        <v>123</v>
      </c>
      <c r="F121" s="10">
        <v>1072000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48904000</v>
      </c>
      <c r="G134" s="15">
        <f t="shared" ref="G134:H134" si="0">G49+G55+G62+G68+G74+G80+G87+G93+G101+G107+G114</f>
        <v>30257000</v>
      </c>
      <c r="H134" s="15">
        <f t="shared" si="0"/>
        <v>33469000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E1:H340"/>
  <sheetViews>
    <sheetView showGridLines="0" topLeftCell="A42" zoomScale="106" zoomScaleNormal="106" workbookViewId="0">
      <selection activeCell="M107" sqref="M107"/>
    </sheetView>
  </sheetViews>
  <sheetFormatPr defaultRowHeight="13.2" x14ac:dyDescent="0.25"/>
  <cols>
    <col min="1" max="4" width="1.6640625" customWidth="1"/>
    <col min="5" max="5" width="111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70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23296000</v>
      </c>
      <c r="G5" s="2">
        <v>23924000</v>
      </c>
      <c r="H5" s="2">
        <v>24999000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36915000</v>
      </c>
      <c r="G7" s="22">
        <f>SUM(G8:G20)</f>
        <v>10212000</v>
      </c>
      <c r="H7" s="22">
        <f>SUM(H8:H20)</f>
        <v>27256000</v>
      </c>
    </row>
    <row r="8" spans="5:8" ht="13.8" x14ac:dyDescent="0.3">
      <c r="E8" s="23" t="s">
        <v>11</v>
      </c>
      <c r="F8" s="8">
        <v>17024000</v>
      </c>
      <c r="G8" s="8">
        <v>7212000</v>
      </c>
      <c r="H8" s="8">
        <v>7320000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>
        <v>3000000</v>
      </c>
      <c r="H11" s="8">
        <v>3136000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19891000</v>
      </c>
      <c r="G17" s="8"/>
      <c r="H17" s="8">
        <v>16800000</v>
      </c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3285000</v>
      </c>
      <c r="G21" s="2">
        <f>SUM(G22:G30)</f>
        <v>2000000</v>
      </c>
      <c r="H21" s="2">
        <f>SUM(H22:H30)</f>
        <v>2100000</v>
      </c>
    </row>
    <row r="22" spans="5:8" ht="13.8" x14ac:dyDescent="0.3">
      <c r="E22" s="23" t="s">
        <v>25</v>
      </c>
      <c r="F22" s="24">
        <v>1900000</v>
      </c>
      <c r="G22" s="24">
        <v>2000000</v>
      </c>
      <c r="H22" s="24">
        <v>2100000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1385000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63496000</v>
      </c>
      <c r="G31" s="15">
        <f>+G5+G6+G7+G21</f>
        <v>36136000</v>
      </c>
      <c r="H31" s="15">
        <f>+H5+H6+H7+H21</f>
        <v>54355000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63496000</v>
      </c>
      <c r="G44" s="30">
        <f>+G31+G43</f>
        <v>36136000</v>
      </c>
      <c r="H44" s="30">
        <f>+H31+H43</f>
        <v>54355000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15644000</v>
      </c>
      <c r="G47" s="22">
        <f>SUM(G49+G55+G61+G68+G74+G80+G87+G93+G101+G107+G114)</f>
        <v>2188000</v>
      </c>
      <c r="H47" s="22">
        <f>SUM(H49+H55+H61+H68+H74+H80+H87+H93+H101+H107+H114)</f>
        <v>18055000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540000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540000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8290000</v>
      </c>
      <c r="G93" s="2">
        <f>SUM(G94:G99)</f>
        <v>50000</v>
      </c>
      <c r="H93" s="2">
        <f>SUM(H94:H99)</f>
        <v>16056000</v>
      </c>
    </row>
    <row r="94" spans="5:8" x14ac:dyDescent="0.25">
      <c r="E94" s="3" t="s">
        <v>99</v>
      </c>
      <c r="F94" s="4">
        <v>50000</v>
      </c>
      <c r="G94" s="5">
        <v>50000</v>
      </c>
      <c r="H94" s="6">
        <v>56000</v>
      </c>
    </row>
    <row r="95" spans="5:8" x14ac:dyDescent="0.25">
      <c r="E95" s="3" t="s">
        <v>100</v>
      </c>
      <c r="F95" s="7">
        <v>8124000</v>
      </c>
      <c r="G95" s="8">
        <v>0</v>
      </c>
      <c r="H95" s="9">
        <v>16000000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116000</v>
      </c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1738000</v>
      </c>
      <c r="G107" s="2">
        <f>SUM(G108:G112)</f>
        <v>1912000</v>
      </c>
      <c r="H107" s="2">
        <f>SUM(H108:H112)</f>
        <v>1773000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>
        <v>1738000</v>
      </c>
      <c r="G110" s="8">
        <v>1912000</v>
      </c>
      <c r="H110" s="9">
        <v>1773000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5076000</v>
      </c>
      <c r="G114" s="2">
        <f>SUM(G115:G121)</f>
        <v>226000</v>
      </c>
      <c r="H114" s="2">
        <f>SUM(H115:H121)</f>
        <v>226000</v>
      </c>
    </row>
    <row r="115" spans="5:8" x14ac:dyDescent="0.25">
      <c r="E115" s="3" t="s">
        <v>112</v>
      </c>
      <c r="F115" s="4">
        <v>76000</v>
      </c>
      <c r="G115" s="5">
        <v>76000</v>
      </c>
      <c r="H115" s="6">
        <v>76000</v>
      </c>
    </row>
    <row r="116" spans="5:8" x14ac:dyDescent="0.25">
      <c r="E116" s="3" t="s">
        <v>113</v>
      </c>
      <c r="F116" s="7">
        <v>0</v>
      </c>
      <c r="G116" s="8">
        <v>150000</v>
      </c>
      <c r="H116" s="9">
        <v>150000</v>
      </c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>
        <v>500000</v>
      </c>
      <c r="G119" s="8"/>
      <c r="H119" s="9"/>
    </row>
    <row r="120" spans="5:8" x14ac:dyDescent="0.25">
      <c r="E120" s="3" t="s">
        <v>116</v>
      </c>
      <c r="F120" s="7">
        <v>4500000</v>
      </c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15644000</v>
      </c>
      <c r="G134" s="15">
        <f t="shared" ref="G134:H134" si="0">G49+G55+G62+G68+G74+G80+G87+G93+G101+G107+G114</f>
        <v>2188000</v>
      </c>
      <c r="H134" s="15">
        <f t="shared" si="0"/>
        <v>18055000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340"/>
  <sheetViews>
    <sheetView showGridLines="0" topLeftCell="A34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3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44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112557000</v>
      </c>
      <c r="G5" s="2">
        <v>116191000</v>
      </c>
      <c r="H5" s="2">
        <v>121450000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2967000</v>
      </c>
      <c r="G7" s="22">
        <f>SUM(G8:G20)</f>
        <v>3103000</v>
      </c>
      <c r="H7" s="22">
        <f>SUM(H8:H20)</f>
        <v>3242000</v>
      </c>
    </row>
    <row r="8" spans="5:8" ht="13.8" x14ac:dyDescent="0.3">
      <c r="E8" s="23" t="s">
        <v>11</v>
      </c>
      <c r="F8" s="8"/>
      <c r="G8" s="8"/>
      <c r="H8" s="8"/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/>
      <c r="H11" s="8"/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>
        <v>2967000</v>
      </c>
      <c r="G14" s="24">
        <v>3103000</v>
      </c>
      <c r="H14" s="24">
        <v>3242000</v>
      </c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2669000</v>
      </c>
      <c r="G21" s="2">
        <f>SUM(G22:G30)</f>
        <v>1200000</v>
      </c>
      <c r="H21" s="2">
        <f>SUM(H22:H30)</f>
        <v>1300000</v>
      </c>
    </row>
    <row r="22" spans="5:8" ht="13.8" x14ac:dyDescent="0.3">
      <c r="E22" s="23" t="s">
        <v>25</v>
      </c>
      <c r="F22" s="24">
        <v>1000000</v>
      </c>
      <c r="G22" s="24">
        <v>1200000</v>
      </c>
      <c r="H22" s="24">
        <v>1300000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1669000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118193000</v>
      </c>
      <c r="G31" s="15">
        <f>+G5+G6+G7+G21</f>
        <v>120494000</v>
      </c>
      <c r="H31" s="15">
        <f>+H5+H6+H7+H21</f>
        <v>125992000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118193000</v>
      </c>
      <c r="G44" s="30">
        <f>+G31+G43</f>
        <v>120494000</v>
      </c>
      <c r="H44" s="30">
        <f>+H31+H43</f>
        <v>125992000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4199000</v>
      </c>
      <c r="G47" s="22">
        <f>SUM(G49+G55+G61+G68+G74+G80+G87+G93+G101+G107+G114)</f>
        <v>1089000</v>
      </c>
      <c r="H47" s="22">
        <f>SUM(H49+H55+H61+H68+H74+H80+H87+H93+H101+H107+H114)</f>
        <v>1120000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1000000</v>
      </c>
      <c r="G55" s="2">
        <f>SUM(G56:G60)</f>
        <v>1030000</v>
      </c>
      <c r="H55" s="2">
        <f>SUM(H56:H60)</f>
        <v>1061000</v>
      </c>
    </row>
    <row r="56" spans="5:8" x14ac:dyDescent="0.25">
      <c r="E56" s="3" t="s">
        <v>81</v>
      </c>
      <c r="F56" s="4">
        <v>1000000</v>
      </c>
      <c r="G56" s="5">
        <v>1030000</v>
      </c>
      <c r="H56" s="6">
        <v>1061000</v>
      </c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300000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>
        <v>300000</v>
      </c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0</v>
      </c>
      <c r="G93" s="2">
        <f>SUM(G94:G99)</f>
        <v>0</v>
      </c>
      <c r="H93" s="2">
        <f>SUM(H94:H99)</f>
        <v>0</v>
      </c>
    </row>
    <row r="94" spans="5:8" x14ac:dyDescent="0.25">
      <c r="E94" s="3" t="s">
        <v>99</v>
      </c>
      <c r="F94" s="4"/>
      <c r="G94" s="5"/>
      <c r="H94" s="6"/>
    </row>
    <row r="95" spans="5:8" x14ac:dyDescent="0.25">
      <c r="E95" s="3" t="s">
        <v>100</v>
      </c>
      <c r="F95" s="7"/>
      <c r="G95" s="8"/>
      <c r="H95" s="9"/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/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0</v>
      </c>
      <c r="G107" s="2">
        <f>SUM(G108:G112)</f>
        <v>0</v>
      </c>
      <c r="H107" s="2">
        <f>SUM(H108:H112)</f>
        <v>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2899000</v>
      </c>
      <c r="G114" s="2">
        <f>SUM(G115:G121)</f>
        <v>59000</v>
      </c>
      <c r="H114" s="2">
        <f>SUM(H115:H121)</f>
        <v>59000</v>
      </c>
    </row>
    <row r="115" spans="5:8" x14ac:dyDescent="0.25">
      <c r="E115" s="3" t="s">
        <v>112</v>
      </c>
      <c r="F115" s="4">
        <v>59000</v>
      </c>
      <c r="G115" s="5">
        <v>59000</v>
      </c>
      <c r="H115" s="6">
        <v>59000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2840000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4199000</v>
      </c>
      <c r="G134" s="15">
        <f t="shared" ref="G134:H134" si="0">G49+G55+G62+G68+G74+G80+G87+G93+G101+G107+G114</f>
        <v>1089000</v>
      </c>
      <c r="H134" s="15">
        <f t="shared" si="0"/>
        <v>1120000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E1:H340"/>
  <sheetViews>
    <sheetView showGridLines="0" topLeftCell="A37" zoomScale="106" zoomScaleNormal="106" workbookViewId="0">
      <selection activeCell="H116" sqref="H116"/>
    </sheetView>
  </sheetViews>
  <sheetFormatPr defaultRowHeight="13.2" x14ac:dyDescent="0.25"/>
  <cols>
    <col min="1" max="4" width="1.6640625" customWidth="1"/>
    <col min="5" max="5" width="113.4414062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71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31301000</v>
      </c>
      <c r="G5" s="2">
        <v>32286000</v>
      </c>
      <c r="H5" s="2">
        <v>33738000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8196000</v>
      </c>
      <c r="G7" s="22">
        <f>SUM(G8:G20)</f>
        <v>11492000</v>
      </c>
      <c r="H7" s="22">
        <f>SUM(H8:H20)</f>
        <v>11800000</v>
      </c>
    </row>
    <row r="8" spans="5:8" ht="13.8" x14ac:dyDescent="0.3">
      <c r="E8" s="23" t="s">
        <v>11</v>
      </c>
      <c r="F8" s="8">
        <v>8196000</v>
      </c>
      <c r="G8" s="8">
        <v>8492000</v>
      </c>
      <c r="H8" s="8">
        <v>8664000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>
        <v>3000000</v>
      </c>
      <c r="H11" s="8">
        <v>3136000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1900000</v>
      </c>
      <c r="G21" s="2">
        <f>SUM(G22:G30)</f>
        <v>6192000</v>
      </c>
      <c r="H21" s="2">
        <f>SUM(H22:H30)</f>
        <v>2100000</v>
      </c>
    </row>
    <row r="22" spans="5:8" ht="13.8" x14ac:dyDescent="0.3">
      <c r="E22" s="23" t="s">
        <v>25</v>
      </c>
      <c r="F22" s="24">
        <v>1900000</v>
      </c>
      <c r="G22" s="24">
        <v>2000000</v>
      </c>
      <c r="H22" s="24">
        <v>2100000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/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>
        <v>4192000</v>
      </c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41397000</v>
      </c>
      <c r="G31" s="15">
        <f>+G5+G6+G7+G21</f>
        <v>49970000</v>
      </c>
      <c r="H31" s="15">
        <f>+H5+H6+H7+H21</f>
        <v>47638000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41397000</v>
      </c>
      <c r="G44" s="30">
        <f>+G31+G43</f>
        <v>49970000</v>
      </c>
      <c r="H44" s="30">
        <f>+H31+H43</f>
        <v>47638000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6647000</v>
      </c>
      <c r="G47" s="22">
        <f>SUM(G49+G55+G61+G68+G74+G80+G87+G93+G101+G107+G114)</f>
        <v>37786000</v>
      </c>
      <c r="H47" s="22">
        <f>SUM(H49+H55+H61+H68+H74+H80+H87+H93+H101+H107+H114)</f>
        <v>29910000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2500000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2500000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286000</v>
      </c>
      <c r="G93" s="2">
        <f>SUM(G94:G99)</f>
        <v>35248000</v>
      </c>
      <c r="H93" s="2">
        <f>SUM(H94:H99)</f>
        <v>27656000</v>
      </c>
    </row>
    <row r="94" spans="5:8" x14ac:dyDescent="0.25">
      <c r="E94" s="3" t="s">
        <v>99</v>
      </c>
      <c r="F94" s="4">
        <v>50000</v>
      </c>
      <c r="G94" s="5">
        <v>50000</v>
      </c>
      <c r="H94" s="6">
        <v>56000</v>
      </c>
    </row>
    <row r="95" spans="5:8" x14ac:dyDescent="0.25">
      <c r="E95" s="3" t="s">
        <v>100</v>
      </c>
      <c r="F95" s="7">
        <v>0</v>
      </c>
      <c r="G95" s="8">
        <v>35000000</v>
      </c>
      <c r="H95" s="9">
        <v>22000000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236000</v>
      </c>
      <c r="G98" s="8"/>
      <c r="H98" s="9"/>
    </row>
    <row r="99" spans="5:8" x14ac:dyDescent="0.25">
      <c r="E99" s="3" t="s">
        <v>121</v>
      </c>
      <c r="F99" s="10">
        <v>0</v>
      </c>
      <c r="G99" s="11">
        <v>198000</v>
      </c>
      <c r="H99" s="12">
        <v>5600000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2135000</v>
      </c>
      <c r="G107" s="2">
        <f>SUM(G108:G112)</f>
        <v>2312000</v>
      </c>
      <c r="H107" s="2">
        <f>SUM(H108:H112)</f>
        <v>2178000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>
        <v>2135000</v>
      </c>
      <c r="G110" s="8">
        <v>2312000</v>
      </c>
      <c r="H110" s="9">
        <v>2178000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1726000</v>
      </c>
      <c r="G114" s="2">
        <f>SUM(G115:G121)</f>
        <v>226000</v>
      </c>
      <c r="H114" s="2">
        <f>SUM(H115:H121)</f>
        <v>76000</v>
      </c>
    </row>
    <row r="115" spans="5:8" x14ac:dyDescent="0.25">
      <c r="E115" s="3" t="s">
        <v>112</v>
      </c>
      <c r="F115" s="4">
        <v>76000</v>
      </c>
      <c r="G115" s="5">
        <v>76000</v>
      </c>
      <c r="H115" s="6">
        <v>76000</v>
      </c>
    </row>
    <row r="116" spans="5:8" x14ac:dyDescent="0.25">
      <c r="E116" s="3" t="s">
        <v>113</v>
      </c>
      <c r="F116" s="7">
        <v>150000</v>
      </c>
      <c r="G116" s="8">
        <v>150000</v>
      </c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>
        <v>1500000</v>
      </c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6647000</v>
      </c>
      <c r="G134" s="15">
        <f t="shared" ref="G134:H134" si="0">G49+G55+G62+G68+G74+G80+G87+G93+G101+G107+G114</f>
        <v>37786000</v>
      </c>
      <c r="H134" s="15">
        <f t="shared" si="0"/>
        <v>29910000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E1:H340"/>
  <sheetViews>
    <sheetView showGridLines="0" topLeftCell="A26" zoomScale="106" zoomScaleNormal="106" workbookViewId="0">
      <selection activeCell="H117" sqref="H117"/>
    </sheetView>
  </sheetViews>
  <sheetFormatPr defaultRowHeight="13.2" x14ac:dyDescent="0.25"/>
  <cols>
    <col min="1" max="4" width="1.6640625" customWidth="1"/>
    <col min="5" max="5" width="114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72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92780000</v>
      </c>
      <c r="G5" s="2">
        <v>96452000</v>
      </c>
      <c r="H5" s="2">
        <v>100801000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67046000</v>
      </c>
      <c r="G7" s="22">
        <f>SUM(G8:G20)</f>
        <v>55465000</v>
      </c>
      <c r="H7" s="22">
        <f>SUM(H8:H20)</f>
        <v>23120000</v>
      </c>
    </row>
    <row r="8" spans="5:8" ht="13.8" x14ac:dyDescent="0.3">
      <c r="E8" s="23" t="s">
        <v>11</v>
      </c>
      <c r="F8" s="8">
        <v>23046000</v>
      </c>
      <c r="G8" s="8">
        <v>17294000</v>
      </c>
      <c r="H8" s="8">
        <v>17894000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9000000</v>
      </c>
      <c r="G11" s="8">
        <v>5000000</v>
      </c>
      <c r="H11" s="8">
        <v>5226000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35000000</v>
      </c>
      <c r="G17" s="8">
        <v>33171000</v>
      </c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3569000</v>
      </c>
      <c r="G21" s="2">
        <f>SUM(G22:G30)</f>
        <v>2100000</v>
      </c>
      <c r="H21" s="2">
        <f>SUM(H22:H30)</f>
        <v>2200000</v>
      </c>
    </row>
    <row r="22" spans="5:8" ht="13.8" x14ac:dyDescent="0.3">
      <c r="E22" s="23" t="s">
        <v>25</v>
      </c>
      <c r="F22" s="24">
        <v>2000000</v>
      </c>
      <c r="G22" s="24">
        <v>2100000</v>
      </c>
      <c r="H22" s="24">
        <v>2200000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1569000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163395000</v>
      </c>
      <c r="G31" s="15">
        <f>+G5+G6+G7+G21</f>
        <v>154017000</v>
      </c>
      <c r="H31" s="15">
        <f>+H5+H6+H7+H21</f>
        <v>126121000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46000000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>
        <v>46000000</v>
      </c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46000000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209395000</v>
      </c>
      <c r="G44" s="30">
        <f>+G31+G43</f>
        <v>154017000</v>
      </c>
      <c r="H44" s="30">
        <f>+H31+H43</f>
        <v>126121000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12592000</v>
      </c>
      <c r="G47" s="22">
        <f>SUM(G49+G55+G61+G68+G74+G80+G87+G93+G101+G107+G114)</f>
        <v>15729000</v>
      </c>
      <c r="H47" s="22">
        <f>SUM(H49+H55+H61+H68+H74+H80+H87+H93+H101+H107+H114)</f>
        <v>22992000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495000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495000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399000</v>
      </c>
      <c r="G93" s="2">
        <f>SUM(G94:G99)</f>
        <v>8002000</v>
      </c>
      <c r="H93" s="2">
        <f>SUM(H94:H99)</f>
        <v>15017000</v>
      </c>
    </row>
    <row r="94" spans="5:8" x14ac:dyDescent="0.25">
      <c r="E94" s="3" t="s">
        <v>99</v>
      </c>
      <c r="F94" s="4">
        <v>0</v>
      </c>
      <c r="G94" s="5">
        <v>50000</v>
      </c>
      <c r="H94" s="6">
        <v>57000</v>
      </c>
    </row>
    <row r="95" spans="5:8" x14ac:dyDescent="0.25">
      <c r="E95" s="3" t="s">
        <v>100</v>
      </c>
      <c r="F95" s="7">
        <v>0</v>
      </c>
      <c r="G95" s="8">
        <v>7952000</v>
      </c>
      <c r="H95" s="9">
        <v>14960000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399000</v>
      </c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7272000</v>
      </c>
      <c r="G107" s="2">
        <f>SUM(G108:G112)</f>
        <v>7501000</v>
      </c>
      <c r="H107" s="2">
        <f>SUM(H108:H112)</f>
        <v>7549000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>
        <v>7272000</v>
      </c>
      <c r="G110" s="8">
        <v>7501000</v>
      </c>
      <c r="H110" s="9">
        <v>7549000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4426000</v>
      </c>
      <c r="G114" s="2">
        <f>SUM(G115:G121)</f>
        <v>226000</v>
      </c>
      <c r="H114" s="2">
        <f>SUM(H115:H121)</f>
        <v>426000</v>
      </c>
    </row>
    <row r="115" spans="5:8" x14ac:dyDescent="0.25">
      <c r="E115" s="3" t="s">
        <v>112</v>
      </c>
      <c r="F115" s="4">
        <v>226000</v>
      </c>
      <c r="G115" s="5">
        <v>226000</v>
      </c>
      <c r="H115" s="6">
        <v>226000</v>
      </c>
    </row>
    <row r="116" spans="5:8" x14ac:dyDescent="0.25">
      <c r="E116" s="3" t="s">
        <v>113</v>
      </c>
      <c r="F116" s="7">
        <v>300000</v>
      </c>
      <c r="G116" s="8">
        <v>0</v>
      </c>
      <c r="H116" s="9">
        <v>200000</v>
      </c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>
        <v>400000</v>
      </c>
      <c r="G119" s="8"/>
      <c r="H119" s="9"/>
    </row>
    <row r="120" spans="5:8" x14ac:dyDescent="0.25">
      <c r="E120" s="3" t="s">
        <v>116</v>
      </c>
      <c r="F120" s="7">
        <v>3500000</v>
      </c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12592000</v>
      </c>
      <c r="G134" s="15">
        <f t="shared" ref="G134:H134" si="0">G49+G55+G62+G68+G74+G80+G87+G93+G101+G107+G114</f>
        <v>15729000</v>
      </c>
      <c r="H134" s="15">
        <f t="shared" si="0"/>
        <v>22992000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340"/>
  <sheetViews>
    <sheetView showGridLines="0" topLeftCell="A29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3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45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273881000</v>
      </c>
      <c r="G5" s="2">
        <v>285531000</v>
      </c>
      <c r="H5" s="2">
        <v>298444000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3153000</v>
      </c>
      <c r="G7" s="22">
        <f>SUM(G8:G20)</f>
        <v>3297000</v>
      </c>
      <c r="H7" s="22">
        <f>SUM(H8:H20)</f>
        <v>3445000</v>
      </c>
    </row>
    <row r="8" spans="5:8" ht="13.8" x14ac:dyDescent="0.3">
      <c r="E8" s="23" t="s">
        <v>11</v>
      </c>
      <c r="F8" s="8"/>
      <c r="G8" s="8"/>
      <c r="H8" s="8"/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/>
      <c r="H11" s="8"/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>
        <v>3153000</v>
      </c>
      <c r="G14" s="24">
        <v>3297000</v>
      </c>
      <c r="H14" s="24">
        <v>3445000</v>
      </c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2479000</v>
      </c>
      <c r="G21" s="2">
        <f>SUM(G22:G30)</f>
        <v>1200000</v>
      </c>
      <c r="H21" s="2">
        <f>SUM(H22:H30)</f>
        <v>1300000</v>
      </c>
    </row>
    <row r="22" spans="5:8" ht="13.8" x14ac:dyDescent="0.3">
      <c r="E22" s="23" t="s">
        <v>25</v>
      </c>
      <c r="F22" s="24">
        <v>1000000</v>
      </c>
      <c r="G22" s="24">
        <v>1200000</v>
      </c>
      <c r="H22" s="24">
        <v>1300000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1479000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279513000</v>
      </c>
      <c r="G31" s="15">
        <f>+G5+G6+G7+G21</f>
        <v>290028000</v>
      </c>
      <c r="H31" s="15">
        <f>+H5+H6+H7+H21</f>
        <v>303189000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279513000</v>
      </c>
      <c r="G44" s="30">
        <f>+G31+G43</f>
        <v>290028000</v>
      </c>
      <c r="H44" s="30">
        <f>+H31+H43</f>
        <v>303189000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2558000</v>
      </c>
      <c r="G47" s="22">
        <f>SUM(G49+G55+G61+G68+G74+G80+G87+G93+G101+G107+G114)</f>
        <v>2088000</v>
      </c>
      <c r="H47" s="22">
        <f>SUM(H49+H55+H61+H68+H74+H80+H87+H93+H101+H107+H114)</f>
        <v>2163000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1000000</v>
      </c>
      <c r="G55" s="2">
        <f>SUM(G56:G60)</f>
        <v>1030000</v>
      </c>
      <c r="H55" s="2">
        <f>SUM(H56:H60)</f>
        <v>1061000</v>
      </c>
    </row>
    <row r="56" spans="5:8" x14ac:dyDescent="0.25">
      <c r="E56" s="3" t="s">
        <v>81</v>
      </c>
      <c r="F56" s="4">
        <v>1000000</v>
      </c>
      <c r="G56" s="5">
        <v>1030000</v>
      </c>
      <c r="H56" s="6">
        <v>1061000</v>
      </c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982000</v>
      </c>
      <c r="G80" s="2">
        <f>SUM(G81:G85)</f>
        <v>982000</v>
      </c>
      <c r="H80" s="2">
        <f>SUM(H81:H85)</f>
        <v>1026000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>
        <v>982000</v>
      </c>
      <c r="G85" s="11">
        <v>982000</v>
      </c>
      <c r="H85" s="12">
        <v>1026000</v>
      </c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0</v>
      </c>
      <c r="G93" s="2">
        <f>SUM(G94:G99)</f>
        <v>0</v>
      </c>
      <c r="H93" s="2">
        <f>SUM(H94:H99)</f>
        <v>0</v>
      </c>
    </row>
    <row r="94" spans="5:8" x14ac:dyDescent="0.25">
      <c r="E94" s="3" t="s">
        <v>99</v>
      </c>
      <c r="F94" s="4"/>
      <c r="G94" s="5"/>
      <c r="H94" s="6"/>
    </row>
    <row r="95" spans="5:8" x14ac:dyDescent="0.25">
      <c r="E95" s="3" t="s">
        <v>100</v>
      </c>
      <c r="F95" s="7"/>
      <c r="G95" s="8"/>
      <c r="H95" s="9"/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/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0</v>
      </c>
      <c r="G107" s="2">
        <f>SUM(G108:G112)</f>
        <v>0</v>
      </c>
      <c r="H107" s="2">
        <f>SUM(H108:H112)</f>
        <v>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576000</v>
      </c>
      <c r="G114" s="2">
        <f>SUM(G115:G121)</f>
        <v>76000</v>
      </c>
      <c r="H114" s="2">
        <f>SUM(H115:H121)</f>
        <v>76000</v>
      </c>
    </row>
    <row r="115" spans="5:8" x14ac:dyDescent="0.25">
      <c r="E115" s="3" t="s">
        <v>112</v>
      </c>
      <c r="F115" s="4">
        <v>76000</v>
      </c>
      <c r="G115" s="5">
        <v>76000</v>
      </c>
      <c r="H115" s="6">
        <v>76000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500000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2558000</v>
      </c>
      <c r="G134" s="15">
        <f t="shared" ref="G134:H134" si="0">G49+G55+G62+G68+G74+G80+G87+G93+G101+G107+G114</f>
        <v>2088000</v>
      </c>
      <c r="H134" s="15">
        <f t="shared" si="0"/>
        <v>2163000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340"/>
  <sheetViews>
    <sheetView showGridLines="0" topLeftCell="A35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4.664062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46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88359000</v>
      </c>
      <c r="G5" s="2">
        <v>90667000</v>
      </c>
      <c r="H5" s="2">
        <v>94774000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3107000</v>
      </c>
      <c r="G7" s="22">
        <f>SUM(G8:G20)</f>
        <v>3249000</v>
      </c>
      <c r="H7" s="22">
        <f>SUM(H8:H20)</f>
        <v>3395000</v>
      </c>
    </row>
    <row r="8" spans="5:8" ht="13.8" x14ac:dyDescent="0.3">
      <c r="E8" s="23" t="s">
        <v>11</v>
      </c>
      <c r="F8" s="8"/>
      <c r="G8" s="8"/>
      <c r="H8" s="8"/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/>
      <c r="H11" s="8"/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>
        <v>3107000</v>
      </c>
      <c r="G14" s="24">
        <v>3249000</v>
      </c>
      <c r="H14" s="24">
        <v>3395000</v>
      </c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2500000</v>
      </c>
      <c r="G21" s="2">
        <f>SUM(G22:G30)</f>
        <v>1200000</v>
      </c>
      <c r="H21" s="2">
        <f>SUM(H22:H30)</f>
        <v>1300000</v>
      </c>
    </row>
    <row r="22" spans="5:8" ht="13.8" x14ac:dyDescent="0.3">
      <c r="E22" s="23" t="s">
        <v>25</v>
      </c>
      <c r="F22" s="24">
        <v>1000000</v>
      </c>
      <c r="G22" s="24">
        <v>1200000</v>
      </c>
      <c r="H22" s="24">
        <v>1300000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1500000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93966000</v>
      </c>
      <c r="G31" s="15">
        <f>+G5+G6+G7+G21</f>
        <v>95116000</v>
      </c>
      <c r="H31" s="15">
        <f>+H5+H6+H7+H21</f>
        <v>99469000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93966000</v>
      </c>
      <c r="G44" s="30">
        <f>+G31+G43</f>
        <v>95116000</v>
      </c>
      <c r="H44" s="30">
        <f>+H31+H43</f>
        <v>99469000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5332000</v>
      </c>
      <c r="G47" s="22">
        <f>SUM(G49+G55+G61+G68+G74+G80+G87+G93+G101+G107+G114)</f>
        <v>1087000</v>
      </c>
      <c r="H47" s="22">
        <f>SUM(H49+H55+H61+H68+H74+H80+H87+H93+H101+H107+H114)</f>
        <v>1118000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3775000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3775000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1000000</v>
      </c>
      <c r="G55" s="2">
        <f>SUM(G56:G60)</f>
        <v>1030000</v>
      </c>
      <c r="H55" s="2">
        <f>SUM(H56:H60)</f>
        <v>1061000</v>
      </c>
    </row>
    <row r="56" spans="5:8" x14ac:dyDescent="0.25">
      <c r="E56" s="3" t="s">
        <v>81</v>
      </c>
      <c r="F56" s="4">
        <v>1000000</v>
      </c>
      <c r="G56" s="5">
        <v>1030000</v>
      </c>
      <c r="H56" s="6">
        <v>1061000</v>
      </c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0</v>
      </c>
      <c r="G93" s="2">
        <f>SUM(G94:G99)</f>
        <v>0</v>
      </c>
      <c r="H93" s="2">
        <f>SUM(H94:H99)</f>
        <v>0</v>
      </c>
    </row>
    <row r="94" spans="5:8" x14ac:dyDescent="0.25">
      <c r="E94" s="3" t="s">
        <v>99</v>
      </c>
      <c r="F94" s="4"/>
      <c r="G94" s="5"/>
      <c r="H94" s="6"/>
    </row>
    <row r="95" spans="5:8" x14ac:dyDescent="0.25">
      <c r="E95" s="3" t="s">
        <v>100</v>
      </c>
      <c r="F95" s="7"/>
      <c r="G95" s="8"/>
      <c r="H95" s="9"/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/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0</v>
      </c>
      <c r="G107" s="2">
        <f>SUM(G108:G112)</f>
        <v>0</v>
      </c>
      <c r="H107" s="2">
        <f>SUM(H108:H112)</f>
        <v>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557000</v>
      </c>
      <c r="G114" s="2">
        <f>SUM(G115:G121)</f>
        <v>57000</v>
      </c>
      <c r="H114" s="2">
        <f>SUM(H115:H121)</f>
        <v>57000</v>
      </c>
    </row>
    <row r="115" spans="5:8" x14ac:dyDescent="0.25">
      <c r="E115" s="3" t="s">
        <v>112</v>
      </c>
      <c r="F115" s="4">
        <v>57000</v>
      </c>
      <c r="G115" s="5">
        <v>57000</v>
      </c>
      <c r="H115" s="6">
        <v>57000</v>
      </c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500000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5332000</v>
      </c>
      <c r="G134" s="15">
        <f t="shared" ref="G134:H134" si="0">G49+G55+G62+G68+G74+G80+G87+G93+G101+G107+G114</f>
        <v>1087000</v>
      </c>
      <c r="H134" s="15">
        <f t="shared" si="0"/>
        <v>1118000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340"/>
  <sheetViews>
    <sheetView showGridLines="0" topLeftCell="A38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2.664062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47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188026000</v>
      </c>
      <c r="G5" s="2">
        <v>194908000</v>
      </c>
      <c r="H5" s="2">
        <v>203727000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2843000</v>
      </c>
      <c r="G7" s="22">
        <f>SUM(G8:G20)</f>
        <v>2973000</v>
      </c>
      <c r="H7" s="22">
        <f>SUM(H8:H20)</f>
        <v>3106000</v>
      </c>
    </row>
    <row r="8" spans="5:8" ht="13.8" x14ac:dyDescent="0.3">
      <c r="E8" s="23" t="s">
        <v>11</v>
      </c>
      <c r="F8" s="8"/>
      <c r="G8" s="8"/>
      <c r="H8" s="8"/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/>
      <c r="H11" s="8"/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>
        <v>2843000</v>
      </c>
      <c r="G14" s="24">
        <v>2973000</v>
      </c>
      <c r="H14" s="24">
        <v>3106000</v>
      </c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3293000</v>
      </c>
      <c r="G21" s="2">
        <f>SUM(G22:G30)</f>
        <v>1200000</v>
      </c>
      <c r="H21" s="2">
        <f>SUM(H22:H30)</f>
        <v>5300000</v>
      </c>
    </row>
    <row r="22" spans="5:8" ht="13.8" x14ac:dyDescent="0.3">
      <c r="E22" s="23" t="s">
        <v>25</v>
      </c>
      <c r="F22" s="24">
        <v>1000000</v>
      </c>
      <c r="G22" s="24">
        <v>1200000</v>
      </c>
      <c r="H22" s="24">
        <v>1300000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2293000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>
        <v>4000000</v>
      </c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194162000</v>
      </c>
      <c r="G31" s="15">
        <f>+G5+G6+G7+G21</f>
        <v>199081000</v>
      </c>
      <c r="H31" s="15">
        <f>+H5+H6+H7+H21</f>
        <v>212133000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194162000</v>
      </c>
      <c r="G44" s="30">
        <f>+G31+G43</f>
        <v>199081000</v>
      </c>
      <c r="H44" s="30">
        <f>+H31+H43</f>
        <v>212133000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6482000</v>
      </c>
      <c r="G47" s="22">
        <f>SUM(G49+G55+G61+G68+G74+G80+G87+G93+G101+G107+G114)</f>
        <v>2012000</v>
      </c>
      <c r="H47" s="22">
        <f>SUM(H49+H55+H61+H68+H74+H80+H87+H93+H101+H107+H114)</f>
        <v>2087000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/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1000000</v>
      </c>
      <c r="G55" s="2">
        <f>SUM(G56:G60)</f>
        <v>1030000</v>
      </c>
      <c r="H55" s="2">
        <f>SUM(H56:H60)</f>
        <v>1061000</v>
      </c>
    </row>
    <row r="56" spans="5:8" x14ac:dyDescent="0.25">
      <c r="E56" s="3" t="s">
        <v>81</v>
      </c>
      <c r="F56" s="4">
        <v>1000000</v>
      </c>
      <c r="G56" s="5">
        <v>1030000</v>
      </c>
      <c r="H56" s="6">
        <v>1061000</v>
      </c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982000</v>
      </c>
      <c r="G80" s="2">
        <f>SUM(G81:G85)</f>
        <v>982000</v>
      </c>
      <c r="H80" s="2">
        <f>SUM(H81:H85)</f>
        <v>1026000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>
        <v>982000</v>
      </c>
      <c r="G85" s="11">
        <v>982000</v>
      </c>
      <c r="H85" s="12">
        <v>1026000</v>
      </c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1500000</v>
      </c>
      <c r="G93" s="2">
        <f>SUM(G94:G99)</f>
        <v>0</v>
      </c>
      <c r="H93" s="2">
        <f>SUM(H94:H99)</f>
        <v>0</v>
      </c>
    </row>
    <row r="94" spans="5:8" x14ac:dyDescent="0.25">
      <c r="E94" s="3" t="s">
        <v>99</v>
      </c>
      <c r="F94" s="4"/>
      <c r="G94" s="5"/>
      <c r="H94" s="6"/>
    </row>
    <row r="95" spans="5:8" x14ac:dyDescent="0.25">
      <c r="E95" s="3" t="s">
        <v>100</v>
      </c>
      <c r="F95" s="7"/>
      <c r="G95" s="8"/>
      <c r="H95" s="9"/>
    </row>
    <row r="96" spans="5:8" x14ac:dyDescent="0.25">
      <c r="E96" s="3" t="s">
        <v>126</v>
      </c>
      <c r="F96" s="7">
        <v>1500000</v>
      </c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/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0</v>
      </c>
      <c r="G107" s="2">
        <f>SUM(G108:G112)</f>
        <v>0</v>
      </c>
      <c r="H107" s="2">
        <f>SUM(H108:H112)</f>
        <v>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3000000</v>
      </c>
      <c r="G114" s="2">
        <f>SUM(G115:G121)</f>
        <v>0</v>
      </c>
      <c r="H114" s="2">
        <f>SUM(H115:H121)</f>
        <v>0</v>
      </c>
    </row>
    <row r="115" spans="5:8" x14ac:dyDescent="0.25">
      <c r="E115" s="3" t="s">
        <v>112</v>
      </c>
      <c r="F115" s="4"/>
      <c r="G115" s="5"/>
      <c r="H115" s="6"/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3000000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6482000</v>
      </c>
      <c r="G134" s="15">
        <f t="shared" ref="G134:H134" si="0">G49+G55+G62+G68+G74+G80+G87+G93+G101+G107+G114</f>
        <v>2012000</v>
      </c>
      <c r="H134" s="15">
        <f t="shared" si="0"/>
        <v>2087000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340"/>
  <sheetViews>
    <sheetView showGridLines="0" topLeftCell="A35" zoomScale="106" zoomScaleNormal="106" workbookViewId="0">
      <selection activeCell="F122" sqref="F122"/>
    </sheetView>
  </sheetViews>
  <sheetFormatPr defaultRowHeight="13.2" x14ac:dyDescent="0.25"/>
  <cols>
    <col min="1" max="4" width="1.6640625" customWidth="1"/>
    <col min="5" max="5" width="113.4414062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48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39084000</v>
      </c>
      <c r="G5" s="2">
        <v>39585000</v>
      </c>
      <c r="H5" s="2">
        <v>41389000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2252000</v>
      </c>
      <c r="G7" s="22">
        <f>SUM(G8:G20)</f>
        <v>2355000</v>
      </c>
      <c r="H7" s="22">
        <f>SUM(H8:H20)</f>
        <v>2516000</v>
      </c>
    </row>
    <row r="8" spans="5:8" ht="13.8" x14ac:dyDescent="0.3">
      <c r="E8" s="23" t="s">
        <v>11</v>
      </c>
      <c r="F8" s="8"/>
      <c r="G8" s="8"/>
      <c r="H8" s="8"/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/>
      <c r="G11" s="8"/>
      <c r="H11" s="8"/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>
        <v>2252000</v>
      </c>
      <c r="G14" s="24">
        <v>2355000</v>
      </c>
      <c r="H14" s="24">
        <v>2516000</v>
      </c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/>
      <c r="H17" s="8"/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2376000</v>
      </c>
      <c r="G21" s="2">
        <f>SUM(G22:G30)</f>
        <v>1200000</v>
      </c>
      <c r="H21" s="2">
        <f>SUM(H22:H30)</f>
        <v>1300000</v>
      </c>
    </row>
    <row r="22" spans="5:8" ht="13.8" x14ac:dyDescent="0.3">
      <c r="E22" s="23" t="s">
        <v>25</v>
      </c>
      <c r="F22" s="24">
        <v>1000000</v>
      </c>
      <c r="G22" s="24">
        <v>1200000</v>
      </c>
      <c r="H22" s="24">
        <v>1300000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1376000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43712000</v>
      </c>
      <c r="G31" s="15">
        <f>+G5+G6+G7+G21</f>
        <v>43140000</v>
      </c>
      <c r="H31" s="15">
        <f>+H5+H6+H7+H21</f>
        <v>45205000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/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43712000</v>
      </c>
      <c r="G44" s="30">
        <f>+G31+G43</f>
        <v>43140000</v>
      </c>
      <c r="H44" s="30">
        <f>+H31+H43</f>
        <v>45205000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3513000</v>
      </c>
      <c r="G47" s="22">
        <f>SUM(G49+G55+G61+G68+G74+G80+G87+G93+G101+G107+G114)</f>
        <v>631000</v>
      </c>
      <c r="H47" s="22">
        <f>SUM(H49+H55+H61+H68+H74+H80+H87+H93+H101+H107+H114)</f>
        <v>650000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900000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900000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613000</v>
      </c>
      <c r="G55" s="2">
        <f>SUM(G56:G60)</f>
        <v>631000</v>
      </c>
      <c r="H55" s="2">
        <f>SUM(H56:H60)</f>
        <v>650000</v>
      </c>
    </row>
    <row r="56" spans="5:8" x14ac:dyDescent="0.25">
      <c r="E56" s="3" t="s">
        <v>81</v>
      </c>
      <c r="F56" s="4">
        <v>613000</v>
      </c>
      <c r="G56" s="5">
        <v>631000</v>
      </c>
      <c r="H56" s="6">
        <v>650000</v>
      </c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0</v>
      </c>
      <c r="G93" s="2">
        <f>SUM(G94:G99)</f>
        <v>0</v>
      </c>
      <c r="H93" s="2">
        <f>SUM(H94:H99)</f>
        <v>0</v>
      </c>
    </row>
    <row r="94" spans="5:8" x14ac:dyDescent="0.25">
      <c r="E94" s="3" t="s">
        <v>99</v>
      </c>
      <c r="F94" s="4"/>
      <c r="G94" s="5"/>
      <c r="H94" s="6"/>
    </row>
    <row r="95" spans="5:8" x14ac:dyDescent="0.25">
      <c r="E95" s="3" t="s">
        <v>100</v>
      </c>
      <c r="F95" s="7"/>
      <c r="G95" s="8"/>
      <c r="H95" s="9"/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/>
      <c r="G98" s="8"/>
      <c r="H98" s="9"/>
    </row>
    <row r="99" spans="5:8" x14ac:dyDescent="0.25">
      <c r="E99" s="3" t="s">
        <v>121</v>
      </c>
      <c r="F99" s="10"/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0</v>
      </c>
      <c r="G107" s="2">
        <f>SUM(G108:G112)</f>
        <v>0</v>
      </c>
      <c r="H107" s="2">
        <f>SUM(H108:H112)</f>
        <v>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/>
      <c r="G110" s="8"/>
      <c r="H110" s="9"/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2000000</v>
      </c>
      <c r="G114" s="2">
        <f>SUM(G115:G121)</f>
        <v>0</v>
      </c>
      <c r="H114" s="2">
        <f>SUM(H115:H121)</f>
        <v>0</v>
      </c>
    </row>
    <row r="115" spans="5:8" x14ac:dyDescent="0.25">
      <c r="E115" s="3" t="s">
        <v>112</v>
      </c>
      <c r="F115" s="4"/>
      <c r="G115" s="5"/>
      <c r="H115" s="6"/>
    </row>
    <row r="116" spans="5:8" x14ac:dyDescent="0.25">
      <c r="E116" s="3" t="s">
        <v>113</v>
      </c>
      <c r="F116" s="7"/>
      <c r="G116" s="8"/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/>
      <c r="G120" s="8"/>
      <c r="H120" s="9"/>
    </row>
    <row r="121" spans="5:8" x14ac:dyDescent="0.25">
      <c r="E121" s="3" t="s">
        <v>123</v>
      </c>
      <c r="F121" s="10">
        <v>2000000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3513000</v>
      </c>
      <c r="G134" s="15">
        <f t="shared" ref="G134:H134" si="0">G49+G55+G62+G68+G74+G80+G87+G93+G101+G107+G114</f>
        <v>631000</v>
      </c>
      <c r="H134" s="15">
        <f t="shared" si="0"/>
        <v>650000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340"/>
  <sheetViews>
    <sheetView showGridLines="0" topLeftCell="A41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1.10937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49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87329000</v>
      </c>
      <c r="G5" s="2">
        <v>92419000</v>
      </c>
      <c r="H5" s="2">
        <v>96577000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49260000</v>
      </c>
      <c r="G7" s="22">
        <f>SUM(G8:G20)</f>
        <v>68546000</v>
      </c>
      <c r="H7" s="22">
        <f>SUM(H8:H20)</f>
        <v>64893000</v>
      </c>
    </row>
    <row r="8" spans="5:8" ht="13.8" x14ac:dyDescent="0.3">
      <c r="E8" s="23" t="s">
        <v>11</v>
      </c>
      <c r="F8" s="8">
        <v>25180000</v>
      </c>
      <c r="G8" s="8">
        <v>27046000</v>
      </c>
      <c r="H8" s="8">
        <v>28129000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4080000</v>
      </c>
      <c r="G11" s="8">
        <v>11500000</v>
      </c>
      <c r="H11" s="8">
        <v>12020000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>
        <v>20000000</v>
      </c>
      <c r="G17" s="8">
        <v>30000000</v>
      </c>
      <c r="H17" s="8">
        <v>24744000</v>
      </c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3608000</v>
      </c>
      <c r="G21" s="2">
        <f>SUM(G22:G30)</f>
        <v>2100000</v>
      </c>
      <c r="H21" s="2">
        <f>SUM(H22:H30)</f>
        <v>2200000</v>
      </c>
    </row>
    <row r="22" spans="5:8" ht="13.8" x14ac:dyDescent="0.3">
      <c r="E22" s="23" t="s">
        <v>25</v>
      </c>
      <c r="F22" s="24">
        <v>1900000</v>
      </c>
      <c r="G22" s="24">
        <v>2100000</v>
      </c>
      <c r="H22" s="24">
        <v>2200000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1708000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140197000</v>
      </c>
      <c r="G31" s="15">
        <f>+G5+G6+G7+G21</f>
        <v>163065000</v>
      </c>
      <c r="H31" s="15">
        <f>+H5+H6+H7+H21</f>
        <v>163670000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46000000</v>
      </c>
      <c r="G33" s="2">
        <f>SUM(G34:G40)</f>
        <v>0</v>
      </c>
      <c r="H33" s="2">
        <f>SUM(H34:H40)</f>
        <v>0</v>
      </c>
    </row>
    <row r="34" spans="5:8" ht="13.8" x14ac:dyDescent="0.3">
      <c r="E34" s="23" t="s">
        <v>19</v>
      </c>
      <c r="F34" s="8"/>
      <c r="G34" s="8"/>
      <c r="H34" s="8"/>
    </row>
    <row r="35" spans="5:8" ht="13.8" x14ac:dyDescent="0.3">
      <c r="E35" s="23" t="s">
        <v>37</v>
      </c>
      <c r="F35" s="8"/>
      <c r="G35" s="8"/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>
        <v>46000000</v>
      </c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46000000</v>
      </c>
      <c r="G43" s="28">
        <f>+G33+G41</f>
        <v>0</v>
      </c>
      <c r="H43" s="28">
        <f>+H33+H41</f>
        <v>0</v>
      </c>
    </row>
    <row r="44" spans="5:8" ht="13.8" x14ac:dyDescent="0.25">
      <c r="E44" s="29" t="s">
        <v>42</v>
      </c>
      <c r="F44" s="30">
        <f>+F31+F43</f>
        <v>186197000</v>
      </c>
      <c r="G44" s="30">
        <f>+G31+G43</f>
        <v>163065000</v>
      </c>
      <c r="H44" s="30">
        <f>+H31+H43</f>
        <v>163670000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117752000</v>
      </c>
      <c r="G47" s="22">
        <f>SUM(G49+G55+G61+G68+G74+G80+G87+G93+G101+G107+G114)</f>
        <v>26112000</v>
      </c>
      <c r="H47" s="22">
        <f>SUM(H49+H55+H61+H68+H74+H80+H87+H93+H101+H107+H114)</f>
        <v>54713000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2680000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2680000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/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101308000</v>
      </c>
      <c r="G93" s="2">
        <f>SUM(G94:G99)</f>
        <v>16027000</v>
      </c>
      <c r="H93" s="2">
        <f>SUM(H94:H99)</f>
        <v>43990000</v>
      </c>
    </row>
    <row r="94" spans="5:8" x14ac:dyDescent="0.25">
      <c r="E94" s="3" t="s">
        <v>99</v>
      </c>
      <c r="F94" s="4">
        <v>13365000</v>
      </c>
      <c r="G94" s="5">
        <v>105000</v>
      </c>
      <c r="H94" s="6">
        <v>118000</v>
      </c>
    </row>
    <row r="95" spans="5:8" x14ac:dyDescent="0.25">
      <c r="E95" s="3" t="s">
        <v>100</v>
      </c>
      <c r="F95" s="7">
        <v>65792000</v>
      </c>
      <c r="G95" s="8">
        <v>15922000</v>
      </c>
      <c r="H95" s="9">
        <v>43872000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1172000</v>
      </c>
      <c r="G98" s="8"/>
      <c r="H98" s="9"/>
    </row>
    <row r="99" spans="5:8" x14ac:dyDescent="0.25">
      <c r="E99" s="3" t="s">
        <v>121</v>
      </c>
      <c r="F99" s="10">
        <v>20979000</v>
      </c>
      <c r="G99" s="11"/>
      <c r="H99" s="12"/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9540000</v>
      </c>
      <c r="G107" s="2">
        <f>SUM(G108:G112)</f>
        <v>9791000</v>
      </c>
      <c r="H107" s="2">
        <f>SUM(H108:H112)</f>
        <v>10479000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>
        <v>3545000</v>
      </c>
      <c r="G109" s="8">
        <v>3580000</v>
      </c>
      <c r="H109" s="9">
        <v>4363000</v>
      </c>
    </row>
    <row r="110" spans="5:8" x14ac:dyDescent="0.25">
      <c r="E110" s="3" t="s">
        <v>108</v>
      </c>
      <c r="F110" s="7">
        <v>5995000</v>
      </c>
      <c r="G110" s="8">
        <v>6211000</v>
      </c>
      <c r="H110" s="9">
        <v>6116000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4224000</v>
      </c>
      <c r="G114" s="2">
        <f>SUM(G115:G121)</f>
        <v>294000</v>
      </c>
      <c r="H114" s="2">
        <f>SUM(H115:H121)</f>
        <v>244000</v>
      </c>
    </row>
    <row r="115" spans="5:8" x14ac:dyDescent="0.25">
      <c r="E115" s="3" t="s">
        <v>112</v>
      </c>
      <c r="F115" s="4">
        <v>94000</v>
      </c>
      <c r="G115" s="5">
        <v>94000</v>
      </c>
      <c r="H115" s="6">
        <v>94000</v>
      </c>
    </row>
    <row r="116" spans="5:8" x14ac:dyDescent="0.25">
      <c r="E116" s="3" t="s">
        <v>113</v>
      </c>
      <c r="F116" s="7">
        <v>150000</v>
      </c>
      <c r="G116" s="8">
        <v>200000</v>
      </c>
      <c r="H116" s="9">
        <v>150000</v>
      </c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>
        <v>680000</v>
      </c>
      <c r="G119" s="8"/>
      <c r="H119" s="9"/>
    </row>
    <row r="120" spans="5:8" x14ac:dyDescent="0.25">
      <c r="E120" s="3" t="s">
        <v>116</v>
      </c>
      <c r="F120" s="7">
        <v>3300000</v>
      </c>
      <c r="G120" s="8"/>
      <c r="H120" s="9"/>
    </row>
    <row r="121" spans="5:8" x14ac:dyDescent="0.25">
      <c r="E121" s="3" t="s">
        <v>123</v>
      </c>
      <c r="F121" s="10"/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117752000</v>
      </c>
      <c r="G134" s="15">
        <f t="shared" ref="G134:H134" si="0">G49+G55+G62+G68+G74+G80+G87+G93+G101+G107+G114</f>
        <v>26112000</v>
      </c>
      <c r="H134" s="15">
        <f t="shared" si="0"/>
        <v>54713000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340"/>
  <sheetViews>
    <sheetView showGridLines="0" topLeftCell="A40" zoomScale="106" zoomScaleNormal="106" workbookViewId="0">
      <selection activeCell="E97" sqref="E97"/>
    </sheetView>
  </sheetViews>
  <sheetFormatPr defaultRowHeight="13.2" x14ac:dyDescent="0.25"/>
  <cols>
    <col min="1" max="4" width="1.6640625" customWidth="1"/>
    <col min="5" max="5" width="112.44140625" customWidth="1"/>
    <col min="6" max="8" width="14.109375" bestFit="1" customWidth="1"/>
  </cols>
  <sheetData>
    <row r="1" spans="5:8" ht="14.4" customHeight="1" x14ac:dyDescent="0.3">
      <c r="E1" s="33" t="s">
        <v>0</v>
      </c>
      <c r="F1" s="33"/>
      <c r="G1" s="33"/>
      <c r="H1" s="33"/>
    </row>
    <row r="2" spans="5:8" x14ac:dyDescent="0.25">
      <c r="E2" s="34" t="s">
        <v>1</v>
      </c>
      <c r="F2" s="34"/>
      <c r="G2" s="34"/>
      <c r="H2" s="34"/>
    </row>
    <row r="3" spans="5:8" ht="26.4" x14ac:dyDescent="0.25">
      <c r="E3" s="17" t="s">
        <v>50</v>
      </c>
      <c r="F3" s="18" t="s">
        <v>3</v>
      </c>
      <c r="G3" s="18" t="s">
        <v>4</v>
      </c>
      <c r="H3" s="18" t="s">
        <v>5</v>
      </c>
    </row>
    <row r="4" spans="5:8" ht="13.8" x14ac:dyDescent="0.25">
      <c r="E4" s="19" t="s">
        <v>6</v>
      </c>
      <c r="F4" s="20" t="s">
        <v>7</v>
      </c>
      <c r="G4" s="20" t="s">
        <v>7</v>
      </c>
      <c r="H4" s="20" t="s">
        <v>7</v>
      </c>
    </row>
    <row r="5" spans="5:8" ht="13.8" x14ac:dyDescent="0.3">
      <c r="E5" s="21" t="s">
        <v>8</v>
      </c>
      <c r="F5" s="2">
        <v>75765000</v>
      </c>
      <c r="G5" s="2">
        <v>79593000</v>
      </c>
      <c r="H5" s="2">
        <v>83179000</v>
      </c>
    </row>
    <row r="6" spans="5:8" ht="13.8" x14ac:dyDescent="0.3">
      <c r="E6" s="21" t="s">
        <v>9</v>
      </c>
      <c r="F6" s="2"/>
      <c r="G6" s="2"/>
      <c r="H6" s="2"/>
    </row>
    <row r="7" spans="5:8" ht="13.8" x14ac:dyDescent="0.25">
      <c r="E7" s="19" t="s">
        <v>10</v>
      </c>
      <c r="F7" s="22">
        <f>SUM(F8:F20)</f>
        <v>28663000</v>
      </c>
      <c r="G7" s="22">
        <f>SUM(G8:G20)</f>
        <v>52129000</v>
      </c>
      <c r="H7" s="22">
        <f>SUM(H8:H20)</f>
        <v>72624000</v>
      </c>
    </row>
    <row r="8" spans="5:8" ht="13.8" x14ac:dyDescent="0.3">
      <c r="E8" s="23" t="s">
        <v>11</v>
      </c>
      <c r="F8" s="8">
        <v>18263000</v>
      </c>
      <c r="G8" s="8">
        <v>19489000</v>
      </c>
      <c r="H8" s="8">
        <v>20201000</v>
      </c>
    </row>
    <row r="9" spans="5:8" ht="13.8" x14ac:dyDescent="0.3">
      <c r="E9" s="23" t="s">
        <v>12</v>
      </c>
      <c r="F9" s="8"/>
      <c r="G9" s="8"/>
      <c r="H9" s="8"/>
    </row>
    <row r="10" spans="5:8" ht="13.8" x14ac:dyDescent="0.3">
      <c r="E10" s="23" t="s">
        <v>13</v>
      </c>
      <c r="F10" s="24"/>
      <c r="G10" s="24"/>
      <c r="H10" s="24"/>
    </row>
    <row r="11" spans="5:8" ht="13.8" x14ac:dyDescent="0.3">
      <c r="E11" s="23" t="s">
        <v>14</v>
      </c>
      <c r="F11" s="8">
        <v>10400000</v>
      </c>
      <c r="G11" s="8">
        <v>4949000</v>
      </c>
      <c r="H11" s="8">
        <v>5173000</v>
      </c>
    </row>
    <row r="12" spans="5:8" ht="13.8" x14ac:dyDescent="0.3">
      <c r="E12" s="23" t="s">
        <v>15</v>
      </c>
      <c r="F12" s="8"/>
      <c r="G12" s="8"/>
      <c r="H12" s="8"/>
    </row>
    <row r="13" spans="5:8" ht="13.8" x14ac:dyDescent="0.3">
      <c r="E13" s="23" t="s">
        <v>16</v>
      </c>
      <c r="F13" s="24"/>
      <c r="G13" s="24"/>
      <c r="H13" s="24"/>
    </row>
    <row r="14" spans="5:8" ht="13.8" x14ac:dyDescent="0.3">
      <c r="E14" s="23" t="s">
        <v>17</v>
      </c>
      <c r="F14" s="24"/>
      <c r="G14" s="24"/>
      <c r="H14" s="24"/>
    </row>
    <row r="15" spans="5:8" ht="13.8" x14ac:dyDescent="0.3">
      <c r="E15" s="23" t="s">
        <v>18</v>
      </c>
      <c r="F15" s="24"/>
      <c r="G15" s="24"/>
      <c r="H15" s="24"/>
    </row>
    <row r="16" spans="5:8" ht="13.8" x14ac:dyDescent="0.3">
      <c r="E16" s="23" t="s">
        <v>19</v>
      </c>
      <c r="F16" s="8"/>
      <c r="G16" s="8"/>
      <c r="H16" s="8"/>
    </row>
    <row r="17" spans="5:8" ht="13.8" x14ac:dyDescent="0.3">
      <c r="E17" s="23" t="s">
        <v>20</v>
      </c>
      <c r="F17" s="8"/>
      <c r="G17" s="8">
        <v>27691000</v>
      </c>
      <c r="H17" s="8">
        <v>47250000</v>
      </c>
    </row>
    <row r="18" spans="5:8" ht="13.8" x14ac:dyDescent="0.3">
      <c r="E18" s="23" t="s">
        <v>21</v>
      </c>
      <c r="F18" s="24"/>
      <c r="G18" s="24"/>
      <c r="H18" s="24"/>
    </row>
    <row r="19" spans="5:8" ht="13.8" x14ac:dyDescent="0.3">
      <c r="E19" s="23" t="s">
        <v>22</v>
      </c>
      <c r="F19" s="8"/>
      <c r="G19" s="8"/>
      <c r="H19" s="8"/>
    </row>
    <row r="20" spans="5:8" ht="13.8" x14ac:dyDescent="0.3">
      <c r="E20" s="23" t="s">
        <v>23</v>
      </c>
      <c r="F20" s="8"/>
      <c r="G20" s="8"/>
      <c r="H20" s="8"/>
    </row>
    <row r="21" spans="5:8" ht="13.8" x14ac:dyDescent="0.25">
      <c r="E21" s="19" t="s">
        <v>24</v>
      </c>
      <c r="F21" s="2">
        <f>SUM(F22:F30)</f>
        <v>3533000</v>
      </c>
      <c r="G21" s="2">
        <f>SUM(G22:G30)</f>
        <v>2100000</v>
      </c>
      <c r="H21" s="2">
        <f>SUM(H22:H30)</f>
        <v>2200000</v>
      </c>
    </row>
    <row r="22" spans="5:8" ht="13.8" x14ac:dyDescent="0.3">
      <c r="E22" s="23" t="s">
        <v>25</v>
      </c>
      <c r="F22" s="24">
        <v>2000000</v>
      </c>
      <c r="G22" s="24">
        <v>2100000</v>
      </c>
      <c r="H22" s="24">
        <v>2200000</v>
      </c>
    </row>
    <row r="23" spans="5:8" ht="13.8" x14ac:dyDescent="0.3">
      <c r="E23" s="23" t="s">
        <v>26</v>
      </c>
      <c r="F23" s="25"/>
      <c r="G23" s="25"/>
      <c r="H23" s="25"/>
    </row>
    <row r="24" spans="5:8" ht="13.8" x14ac:dyDescent="0.3">
      <c r="E24" s="23" t="s">
        <v>27</v>
      </c>
      <c r="F24" s="8">
        <v>1533000</v>
      </c>
      <c r="G24" s="8"/>
      <c r="H24" s="8"/>
    </row>
    <row r="25" spans="5:8" ht="13.8" x14ac:dyDescent="0.3">
      <c r="E25" s="23" t="s">
        <v>28</v>
      </c>
      <c r="F25" s="8"/>
      <c r="G25" s="8"/>
      <c r="H25" s="8"/>
    </row>
    <row r="26" spans="5:8" ht="13.8" x14ac:dyDescent="0.3">
      <c r="E26" s="23" t="s">
        <v>29</v>
      </c>
      <c r="F26" s="24"/>
      <c r="G26" s="24"/>
      <c r="H26" s="24"/>
    </row>
    <row r="27" spans="5:8" ht="13.8" x14ac:dyDescent="0.3">
      <c r="E27" s="23" t="s">
        <v>30</v>
      </c>
      <c r="F27" s="8"/>
      <c r="G27" s="8"/>
      <c r="H27" s="8"/>
    </row>
    <row r="28" spans="5:8" ht="13.8" x14ac:dyDescent="0.3">
      <c r="E28" s="23" t="s">
        <v>31</v>
      </c>
      <c r="F28" s="8"/>
      <c r="G28" s="8"/>
      <c r="H28" s="8"/>
    </row>
    <row r="29" spans="5:8" ht="13.8" x14ac:dyDescent="0.3">
      <c r="E29" s="23" t="s">
        <v>32</v>
      </c>
      <c r="F29" s="24"/>
      <c r="G29" s="24"/>
      <c r="H29" s="24"/>
    </row>
    <row r="30" spans="5:8" ht="13.8" x14ac:dyDescent="0.3">
      <c r="E30" s="23" t="s">
        <v>33</v>
      </c>
      <c r="F30" s="8"/>
      <c r="G30" s="8"/>
      <c r="H30" s="8"/>
    </row>
    <row r="31" spans="5:8" ht="13.8" x14ac:dyDescent="0.25">
      <c r="E31" s="26" t="s">
        <v>34</v>
      </c>
      <c r="F31" s="15">
        <f>+F5+F6+F7+F21</f>
        <v>107961000</v>
      </c>
      <c r="G31" s="15">
        <f>+G5+G6+G7+G21</f>
        <v>133822000</v>
      </c>
      <c r="H31" s="15">
        <f>+H5+H6+H7+H21</f>
        <v>158003000</v>
      </c>
    </row>
    <row r="32" spans="5:8" ht="13.8" x14ac:dyDescent="0.25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3.8" x14ac:dyDescent="0.25">
      <c r="E33" s="19" t="s">
        <v>36</v>
      </c>
      <c r="F33" s="2">
        <f>SUM(F34:F40)</f>
        <v>75470000</v>
      </c>
      <c r="G33" s="2">
        <f>SUM(G34:G40)</f>
        <v>31591000</v>
      </c>
      <c r="H33" s="2">
        <f>SUM(H34:H40)</f>
        <v>16843000</v>
      </c>
    </row>
    <row r="34" spans="5:8" ht="13.8" x14ac:dyDescent="0.3">
      <c r="E34" s="23" t="s">
        <v>19</v>
      </c>
      <c r="F34" s="8">
        <v>16016000</v>
      </c>
      <c r="G34" s="8">
        <v>16040000</v>
      </c>
      <c r="H34" s="8">
        <v>16843000</v>
      </c>
    </row>
    <row r="35" spans="5:8" ht="13.8" x14ac:dyDescent="0.3">
      <c r="E35" s="23" t="s">
        <v>37</v>
      </c>
      <c r="F35" s="8">
        <v>13454000</v>
      </c>
      <c r="G35" s="8">
        <v>15551000</v>
      </c>
      <c r="H35" s="8"/>
    </row>
    <row r="36" spans="5:8" ht="13.8" x14ac:dyDescent="0.3">
      <c r="E36" s="23" t="s">
        <v>38</v>
      </c>
      <c r="F36" s="8"/>
      <c r="G36" s="8"/>
      <c r="H36" s="8"/>
    </row>
    <row r="37" spans="5:8" ht="13.8" x14ac:dyDescent="0.3">
      <c r="E37" s="23" t="s">
        <v>39</v>
      </c>
      <c r="F37" s="8"/>
      <c r="G37" s="8"/>
      <c r="H37" s="8"/>
    </row>
    <row r="38" spans="5:8" ht="13.8" x14ac:dyDescent="0.3">
      <c r="E38" s="23" t="s">
        <v>20</v>
      </c>
      <c r="F38" s="8"/>
      <c r="G38" s="8"/>
      <c r="H38" s="8"/>
    </row>
    <row r="39" spans="5:8" ht="13.8" x14ac:dyDescent="0.3">
      <c r="E39" s="23" t="s">
        <v>11</v>
      </c>
      <c r="F39" s="8"/>
      <c r="G39" s="8"/>
      <c r="H39" s="8"/>
    </row>
    <row r="40" spans="5:8" ht="13.8" x14ac:dyDescent="0.3">
      <c r="E40" s="23" t="s">
        <v>40</v>
      </c>
      <c r="F40" s="8">
        <v>46000000</v>
      </c>
      <c r="G40" s="8"/>
      <c r="H40" s="8"/>
    </row>
    <row r="41" spans="5:8" ht="13.8" x14ac:dyDescent="0.25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.8" x14ac:dyDescent="0.3">
      <c r="E42" s="23" t="s">
        <v>26</v>
      </c>
      <c r="F42" s="24"/>
      <c r="G42" s="24"/>
      <c r="H42" s="24"/>
    </row>
    <row r="43" spans="5:8" ht="13.8" x14ac:dyDescent="0.25">
      <c r="E43" s="26" t="s">
        <v>41</v>
      </c>
      <c r="F43" s="28">
        <f>+F33+F41</f>
        <v>75470000</v>
      </c>
      <c r="G43" s="28">
        <f>+G33+G41</f>
        <v>31591000</v>
      </c>
      <c r="H43" s="28">
        <f>+H33+H41</f>
        <v>16843000</v>
      </c>
    </row>
    <row r="44" spans="5:8" ht="13.8" x14ac:dyDescent="0.25">
      <c r="E44" s="29" t="s">
        <v>42</v>
      </c>
      <c r="F44" s="30">
        <f>+F31+F43</f>
        <v>183431000</v>
      </c>
      <c r="G44" s="30">
        <f>+G31+G43</f>
        <v>165413000</v>
      </c>
      <c r="H44" s="30">
        <f>+H31+H43</f>
        <v>174846000</v>
      </c>
    </row>
    <row r="45" spans="5:8" ht="13.8" x14ac:dyDescent="0.25">
      <c r="E45" s="19"/>
      <c r="F45" s="2"/>
      <c r="G45" s="2"/>
      <c r="H45" s="2"/>
    </row>
    <row r="46" spans="5:8" x14ac:dyDescent="0.25">
      <c r="E46" s="1" t="s">
        <v>73</v>
      </c>
      <c r="F46" s="2"/>
      <c r="G46" s="2"/>
      <c r="H46" s="2"/>
    </row>
    <row r="47" spans="5:8" x14ac:dyDescent="0.25">
      <c r="E47" s="1" t="s">
        <v>74</v>
      </c>
      <c r="F47" s="22">
        <f>SUM(F49+F55+F61+F68+F74+F80+F87+F93+F101+F107+F114)</f>
        <v>25753000</v>
      </c>
      <c r="G47" s="22">
        <f>SUM(G49+G55+G61+G68+G74+G80+G87+G93+G101+G107+G114)</f>
        <v>34990000</v>
      </c>
      <c r="H47" s="22">
        <f>SUM(H49+H55+H61+H68+H74+H80+H87+H93+H101+H107+H114)</f>
        <v>100448000</v>
      </c>
    </row>
    <row r="48" spans="5:8" x14ac:dyDescent="0.25">
      <c r="E48" s="31" t="s">
        <v>75</v>
      </c>
      <c r="F48" s="2"/>
      <c r="G48" s="2"/>
      <c r="H48" s="2"/>
    </row>
    <row r="49" spans="5:8" x14ac:dyDescent="0.25">
      <c r="E49" s="1" t="s">
        <v>77</v>
      </c>
      <c r="F49" s="2">
        <f>SUM(F50:F53)</f>
        <v>2500000</v>
      </c>
      <c r="G49" s="2">
        <f>SUM(G50:G53)</f>
        <v>0</v>
      </c>
      <c r="H49" s="2">
        <f>SUM(H50:H53)</f>
        <v>0</v>
      </c>
    </row>
    <row r="50" spans="5:8" x14ac:dyDescent="0.25">
      <c r="E50" s="3" t="s">
        <v>78</v>
      </c>
      <c r="F50" s="4">
        <v>2500000</v>
      </c>
      <c r="G50" s="5"/>
      <c r="H50" s="6"/>
    </row>
    <row r="51" spans="5:8" x14ac:dyDescent="0.25">
      <c r="E51" s="3" t="s">
        <v>79</v>
      </c>
      <c r="F51" s="7"/>
      <c r="G51" s="8"/>
      <c r="H51" s="9"/>
    </row>
    <row r="52" spans="5:8" x14ac:dyDescent="0.25">
      <c r="E52" s="3"/>
      <c r="F52" s="7"/>
      <c r="G52" s="8"/>
      <c r="H52" s="9"/>
    </row>
    <row r="53" spans="5:8" x14ac:dyDescent="0.25">
      <c r="E53" s="3"/>
      <c r="F53" s="10"/>
      <c r="G53" s="11"/>
      <c r="H53" s="12"/>
    </row>
    <row r="54" spans="5:8" x14ac:dyDescent="0.25">
      <c r="F54" s="13"/>
      <c r="G54" s="13"/>
      <c r="H54" s="13"/>
    </row>
    <row r="55" spans="5:8" x14ac:dyDescent="0.25">
      <c r="E55" s="1" t="s">
        <v>80</v>
      </c>
      <c r="F55" s="2">
        <f>SUM(F56:F60)</f>
        <v>0</v>
      </c>
      <c r="G55" s="2">
        <f>SUM(G56:G60)</f>
        <v>0</v>
      </c>
      <c r="H55" s="2">
        <f>SUM(H56:H60)</f>
        <v>0</v>
      </c>
    </row>
    <row r="56" spans="5:8" x14ac:dyDescent="0.25">
      <c r="E56" s="3" t="s">
        <v>81</v>
      </c>
      <c r="F56" s="4"/>
      <c r="G56" s="5"/>
      <c r="H56" s="6"/>
    </row>
    <row r="57" spans="5:8" x14ac:dyDescent="0.25">
      <c r="E57" s="3" t="s">
        <v>118</v>
      </c>
      <c r="F57" s="7"/>
      <c r="G57" s="8"/>
      <c r="H57" s="9"/>
    </row>
    <row r="58" spans="5:8" x14ac:dyDescent="0.25">
      <c r="E58" s="3" t="s">
        <v>82</v>
      </c>
      <c r="F58" s="7"/>
      <c r="G58" s="8"/>
      <c r="H58" s="9"/>
    </row>
    <row r="59" spans="5:8" x14ac:dyDescent="0.25">
      <c r="E59" s="3" t="s">
        <v>83</v>
      </c>
      <c r="F59" s="7"/>
      <c r="G59" s="8"/>
      <c r="H59" s="9"/>
    </row>
    <row r="60" spans="5:8" x14ac:dyDescent="0.25">
      <c r="E60" s="3" t="s">
        <v>84</v>
      </c>
      <c r="F60" s="10"/>
      <c r="G60" s="11"/>
      <c r="H60" s="12"/>
    </row>
    <row r="61" spans="5:8" x14ac:dyDescent="0.25">
      <c r="F61" s="13"/>
      <c r="G61" s="13"/>
      <c r="H61" s="13"/>
    </row>
    <row r="62" spans="5:8" x14ac:dyDescent="0.25">
      <c r="E62" s="1" t="s">
        <v>85</v>
      </c>
      <c r="F62" s="2">
        <f>SUM(F63:F66)</f>
        <v>0</v>
      </c>
      <c r="G62" s="2">
        <f>SUM(G63:G66)</f>
        <v>0</v>
      </c>
      <c r="H62" s="2">
        <f>SUM(H63:H66)</f>
        <v>0</v>
      </c>
    </row>
    <row r="63" spans="5:8" x14ac:dyDescent="0.25">
      <c r="E63" s="3" t="s">
        <v>86</v>
      </c>
      <c r="F63" s="4"/>
      <c r="G63" s="5"/>
      <c r="H63" s="6"/>
    </row>
    <row r="64" spans="5:8" x14ac:dyDescent="0.25">
      <c r="E64" s="3"/>
      <c r="F64" s="7"/>
      <c r="G64" s="8"/>
      <c r="H64" s="9"/>
    </row>
    <row r="65" spans="5:8" x14ac:dyDescent="0.25">
      <c r="E65" s="3"/>
      <c r="F65" s="7"/>
      <c r="G65" s="8"/>
      <c r="H65" s="9"/>
    </row>
    <row r="66" spans="5:8" x14ac:dyDescent="0.25">
      <c r="E66" s="3"/>
      <c r="F66" s="10"/>
      <c r="G66" s="11"/>
      <c r="H66" s="12"/>
    </row>
    <row r="67" spans="5:8" x14ac:dyDescent="0.25">
      <c r="F67" s="13"/>
      <c r="G67" s="13"/>
      <c r="H67" s="13"/>
    </row>
    <row r="68" spans="5:8" x14ac:dyDescent="0.25">
      <c r="E68" s="1" t="s">
        <v>87</v>
      </c>
      <c r="F68" s="2">
        <f>SUM(F69:F72)</f>
        <v>0</v>
      </c>
      <c r="G68" s="2">
        <f>SUM(G69:G72)</f>
        <v>0</v>
      </c>
      <c r="H68" s="2">
        <f>SUM(H69:H72)</f>
        <v>0</v>
      </c>
    </row>
    <row r="69" spans="5:8" x14ac:dyDescent="0.25">
      <c r="E69" s="3" t="s">
        <v>88</v>
      </c>
      <c r="F69" s="4"/>
      <c r="G69" s="5"/>
      <c r="H69" s="6"/>
    </row>
    <row r="70" spans="5:8" x14ac:dyDescent="0.25">
      <c r="E70" s="3" t="s">
        <v>89</v>
      </c>
      <c r="F70" s="7"/>
      <c r="G70" s="8"/>
      <c r="H70" s="9"/>
    </row>
    <row r="71" spans="5:8" x14ac:dyDescent="0.25">
      <c r="E71" s="3" t="s">
        <v>90</v>
      </c>
      <c r="F71" s="7"/>
      <c r="G71" s="8"/>
      <c r="H71" s="9"/>
    </row>
    <row r="72" spans="5:8" x14ac:dyDescent="0.25">
      <c r="E72" s="3"/>
      <c r="F72" s="10"/>
      <c r="G72" s="11"/>
      <c r="H72" s="12"/>
    </row>
    <row r="73" spans="5:8" x14ac:dyDescent="0.25">
      <c r="F73" s="13"/>
      <c r="G73" s="13"/>
      <c r="H73" s="13"/>
    </row>
    <row r="74" spans="5:8" x14ac:dyDescent="0.25">
      <c r="E74" s="1" t="s">
        <v>91</v>
      </c>
      <c r="F74" s="2">
        <f>SUM(F75:F78)</f>
        <v>0</v>
      </c>
      <c r="G74" s="2">
        <f>SUM(G75:G78)</f>
        <v>0</v>
      </c>
      <c r="H74" s="2">
        <f>SUM(H75:H78)</f>
        <v>0</v>
      </c>
    </row>
    <row r="75" spans="5:8" x14ac:dyDescent="0.25">
      <c r="E75" s="3" t="s">
        <v>92</v>
      </c>
      <c r="F75" s="4"/>
      <c r="G75" s="5"/>
      <c r="H75" s="6"/>
    </row>
    <row r="76" spans="5:8" x14ac:dyDescent="0.25">
      <c r="E76" s="3"/>
      <c r="F76" s="7"/>
      <c r="G76" s="8"/>
      <c r="H76" s="9"/>
    </row>
    <row r="77" spans="5:8" x14ac:dyDescent="0.25">
      <c r="E77" s="3"/>
      <c r="F77" s="7"/>
      <c r="G77" s="8"/>
      <c r="H77" s="9"/>
    </row>
    <row r="78" spans="5:8" x14ac:dyDescent="0.25">
      <c r="E78" s="3"/>
      <c r="F78" s="10"/>
      <c r="G78" s="11"/>
      <c r="H78" s="12"/>
    </row>
    <row r="79" spans="5:8" x14ac:dyDescent="0.25">
      <c r="F79" s="13"/>
      <c r="G79" s="13"/>
      <c r="H79" s="13"/>
    </row>
    <row r="80" spans="5:8" x14ac:dyDescent="0.25">
      <c r="E80" s="1" t="s">
        <v>93</v>
      </c>
      <c r="F80" s="2">
        <f>SUM(F81:F85)</f>
        <v>1265000</v>
      </c>
      <c r="G80" s="2">
        <f>SUM(G81:G85)</f>
        <v>0</v>
      </c>
      <c r="H80" s="2">
        <f>SUM(H81:H85)</f>
        <v>0</v>
      </c>
    </row>
    <row r="81" spans="5:8" x14ac:dyDescent="0.25">
      <c r="E81" s="3" t="s">
        <v>94</v>
      </c>
      <c r="F81" s="4"/>
      <c r="G81" s="5"/>
      <c r="H81" s="6"/>
    </row>
    <row r="82" spans="5:8" x14ac:dyDescent="0.25">
      <c r="E82" s="3" t="s">
        <v>117</v>
      </c>
      <c r="F82" s="7"/>
      <c r="G82" s="8"/>
      <c r="H82" s="9"/>
    </row>
    <row r="83" spans="5:8" x14ac:dyDescent="0.25">
      <c r="E83" s="3" t="s">
        <v>119</v>
      </c>
      <c r="F83" s="7"/>
      <c r="G83" s="8"/>
      <c r="H83" s="9"/>
    </row>
    <row r="84" spans="5:8" x14ac:dyDescent="0.25">
      <c r="E84" s="3" t="s">
        <v>125</v>
      </c>
      <c r="F84" s="7">
        <v>1265000</v>
      </c>
      <c r="G84" s="8"/>
      <c r="H84" s="9"/>
    </row>
    <row r="85" spans="5:8" x14ac:dyDescent="0.25">
      <c r="E85" s="3" t="s">
        <v>120</v>
      </c>
      <c r="F85" s="10"/>
      <c r="G85" s="11"/>
      <c r="H85" s="12"/>
    </row>
    <row r="86" spans="5:8" x14ac:dyDescent="0.25">
      <c r="F86" s="13"/>
      <c r="G86" s="13"/>
      <c r="H86" s="13"/>
    </row>
    <row r="87" spans="5:8" x14ac:dyDescent="0.25">
      <c r="E87" s="1" t="s">
        <v>95</v>
      </c>
      <c r="F87" s="2">
        <f>SUM(F88:F91)</f>
        <v>0</v>
      </c>
      <c r="G87" s="2">
        <f>SUM(G88:G91)</f>
        <v>0</v>
      </c>
      <c r="H87" s="2">
        <f>SUM(H88:H91)</f>
        <v>0</v>
      </c>
    </row>
    <row r="88" spans="5:8" x14ac:dyDescent="0.25">
      <c r="E88" s="3" t="s">
        <v>96</v>
      </c>
      <c r="F88" s="4"/>
      <c r="G88" s="5"/>
      <c r="H88" s="6"/>
    </row>
    <row r="89" spans="5:8" x14ac:dyDescent="0.25">
      <c r="E89" s="3" t="s">
        <v>97</v>
      </c>
      <c r="F89" s="7"/>
      <c r="G89" s="8"/>
      <c r="H89" s="9"/>
    </row>
    <row r="90" spans="5:8" x14ac:dyDescent="0.25">
      <c r="E90" s="3"/>
      <c r="F90" s="7"/>
      <c r="G90" s="8"/>
      <c r="H90" s="9"/>
    </row>
    <row r="91" spans="5:8" x14ac:dyDescent="0.25">
      <c r="E91" s="3"/>
      <c r="F91" s="10"/>
      <c r="G91" s="11"/>
      <c r="H91" s="12"/>
    </row>
    <row r="92" spans="5:8" x14ac:dyDescent="0.25">
      <c r="F92" s="13"/>
      <c r="G92" s="13"/>
      <c r="H92" s="13"/>
    </row>
    <row r="93" spans="5:8" x14ac:dyDescent="0.25">
      <c r="E93" s="1" t="s">
        <v>98</v>
      </c>
      <c r="F93" s="2">
        <f>SUM(F94:F99)</f>
        <v>9160000</v>
      </c>
      <c r="G93" s="2">
        <f>SUM(G94:G99)</f>
        <v>27995000</v>
      </c>
      <c r="H93" s="2">
        <f>SUM(H94:H99)</f>
        <v>93559000</v>
      </c>
    </row>
    <row r="94" spans="5:8" x14ac:dyDescent="0.25">
      <c r="E94" s="3" t="s">
        <v>99</v>
      </c>
      <c r="F94" s="4">
        <v>1260000</v>
      </c>
      <c r="G94" s="5">
        <v>250000</v>
      </c>
      <c r="H94" s="6">
        <v>10281000</v>
      </c>
    </row>
    <row r="95" spans="5:8" x14ac:dyDescent="0.25">
      <c r="E95" s="3" t="s">
        <v>100</v>
      </c>
      <c r="F95" s="7">
        <v>2800000</v>
      </c>
      <c r="G95" s="8">
        <v>21745000</v>
      </c>
      <c r="H95" s="9">
        <v>74028000</v>
      </c>
    </row>
    <row r="96" spans="5:8" x14ac:dyDescent="0.25">
      <c r="E96" s="3" t="s">
        <v>126</v>
      </c>
      <c r="F96" s="7"/>
      <c r="G96" s="8"/>
      <c r="H96" s="9"/>
    </row>
    <row r="97" spans="5:8" x14ac:dyDescent="0.25">
      <c r="E97" s="3" t="s">
        <v>101</v>
      </c>
      <c r="F97" s="7"/>
      <c r="G97" s="8"/>
      <c r="H97" s="9"/>
    </row>
    <row r="98" spans="5:8" x14ac:dyDescent="0.25">
      <c r="E98" s="3" t="s">
        <v>102</v>
      </c>
      <c r="F98" s="7">
        <v>583000</v>
      </c>
      <c r="G98" s="8"/>
      <c r="H98" s="9"/>
    </row>
    <row r="99" spans="5:8" x14ac:dyDescent="0.25">
      <c r="E99" s="3" t="s">
        <v>121</v>
      </c>
      <c r="F99" s="10">
        <v>4517000</v>
      </c>
      <c r="G99" s="11">
        <v>6000000</v>
      </c>
      <c r="H99" s="12">
        <v>9250000</v>
      </c>
    </row>
    <row r="100" spans="5:8" x14ac:dyDescent="0.25">
      <c r="F100" s="13"/>
      <c r="G100" s="13"/>
      <c r="H100" s="13"/>
    </row>
    <row r="101" spans="5:8" x14ac:dyDescent="0.25">
      <c r="E101" s="1" t="s">
        <v>103</v>
      </c>
      <c r="F101" s="2">
        <f>SUM(F102:F105)</f>
        <v>0</v>
      </c>
      <c r="G101" s="2">
        <f>SUM(G102:G105)</f>
        <v>0</v>
      </c>
      <c r="H101" s="2">
        <f>SUM(H102:H105)</f>
        <v>0</v>
      </c>
    </row>
    <row r="102" spans="5:8" x14ac:dyDescent="0.25">
      <c r="E102" s="3" t="s">
        <v>104</v>
      </c>
      <c r="F102" s="4"/>
      <c r="G102" s="5"/>
      <c r="H102" s="6"/>
    </row>
    <row r="103" spans="5:8" x14ac:dyDescent="0.25">
      <c r="E103" s="3" t="s">
        <v>122</v>
      </c>
      <c r="F103" s="7"/>
      <c r="G103" s="8"/>
      <c r="H103" s="9"/>
    </row>
    <row r="104" spans="5:8" x14ac:dyDescent="0.25">
      <c r="E104" s="3"/>
      <c r="F104" s="7"/>
      <c r="G104" s="8"/>
      <c r="H104" s="9"/>
    </row>
    <row r="105" spans="5:8" x14ac:dyDescent="0.25">
      <c r="E105" s="3"/>
      <c r="F105" s="10"/>
      <c r="G105" s="11"/>
      <c r="H105" s="12"/>
    </row>
    <row r="106" spans="5:8" x14ac:dyDescent="0.25">
      <c r="F106" s="13"/>
      <c r="G106" s="13"/>
      <c r="H106" s="13"/>
    </row>
    <row r="107" spans="5:8" x14ac:dyDescent="0.25">
      <c r="E107" s="1" t="s">
        <v>105</v>
      </c>
      <c r="F107" s="2">
        <f>SUM(F108:F112)</f>
        <v>6477000</v>
      </c>
      <c r="G107" s="2">
        <f>SUM(G108:G112)</f>
        <v>6698000</v>
      </c>
      <c r="H107" s="2">
        <f>SUM(H108:H112)</f>
        <v>6738000</v>
      </c>
    </row>
    <row r="108" spans="5:8" x14ac:dyDescent="0.25">
      <c r="E108" s="3" t="s">
        <v>106</v>
      </c>
      <c r="F108" s="4"/>
      <c r="G108" s="5"/>
      <c r="H108" s="6"/>
    </row>
    <row r="109" spans="5:8" x14ac:dyDescent="0.25">
      <c r="E109" s="3" t="s">
        <v>107</v>
      </c>
      <c r="F109" s="7"/>
      <c r="G109" s="8"/>
      <c r="H109" s="9"/>
    </row>
    <row r="110" spans="5:8" x14ac:dyDescent="0.25">
      <c r="E110" s="3" t="s">
        <v>108</v>
      </c>
      <c r="F110" s="7">
        <v>6477000</v>
      </c>
      <c r="G110" s="8">
        <v>6698000</v>
      </c>
      <c r="H110" s="9">
        <v>6738000</v>
      </c>
    </row>
    <row r="111" spans="5:8" x14ac:dyDescent="0.25">
      <c r="E111" s="3" t="s">
        <v>109</v>
      </c>
      <c r="F111" s="7"/>
      <c r="G111" s="8"/>
      <c r="H111" s="9"/>
    </row>
    <row r="112" spans="5:8" x14ac:dyDescent="0.25">
      <c r="E112" s="3" t="s">
        <v>110</v>
      </c>
      <c r="F112" s="10"/>
      <c r="G112" s="11"/>
      <c r="H112" s="12"/>
    </row>
    <row r="113" spans="5:8" x14ac:dyDescent="0.25">
      <c r="F113" s="13"/>
      <c r="G113" s="13"/>
      <c r="H113" s="13"/>
    </row>
    <row r="114" spans="5:8" x14ac:dyDescent="0.25">
      <c r="E114" s="1" t="s">
        <v>111</v>
      </c>
      <c r="F114" s="2">
        <f>SUM(F115:F121)</f>
        <v>6351000</v>
      </c>
      <c r="G114" s="2">
        <f>SUM(G115:G121)</f>
        <v>297000</v>
      </c>
      <c r="H114" s="2">
        <f>SUM(H115:H121)</f>
        <v>151000</v>
      </c>
    </row>
    <row r="115" spans="5:8" x14ac:dyDescent="0.25">
      <c r="E115" s="3" t="s">
        <v>112</v>
      </c>
      <c r="F115" s="4">
        <v>151000</v>
      </c>
      <c r="G115" s="5">
        <v>151000</v>
      </c>
      <c r="H115" s="6">
        <v>151000</v>
      </c>
    </row>
    <row r="116" spans="5:8" x14ac:dyDescent="0.25">
      <c r="E116" s="3" t="s">
        <v>113</v>
      </c>
      <c r="F116" s="7">
        <v>200000</v>
      </c>
      <c r="G116" s="8">
        <v>146000</v>
      </c>
      <c r="H116" s="9"/>
    </row>
    <row r="117" spans="5:8" x14ac:dyDescent="0.25">
      <c r="E117" s="3" t="s">
        <v>124</v>
      </c>
      <c r="F117" s="7"/>
      <c r="G117" s="8"/>
      <c r="H117" s="9"/>
    </row>
    <row r="118" spans="5:8" x14ac:dyDescent="0.25">
      <c r="E118" s="3" t="s">
        <v>114</v>
      </c>
      <c r="F118" s="7"/>
      <c r="G118" s="8"/>
      <c r="H118" s="9"/>
    </row>
    <row r="119" spans="5:8" x14ac:dyDescent="0.25">
      <c r="E119" s="3" t="s">
        <v>115</v>
      </c>
      <c r="F119" s="7"/>
      <c r="G119" s="8"/>
      <c r="H119" s="9"/>
    </row>
    <row r="120" spans="5:8" x14ac:dyDescent="0.25">
      <c r="E120" s="3" t="s">
        <v>116</v>
      </c>
      <c r="F120" s="7">
        <v>5000000</v>
      </c>
      <c r="G120" s="8"/>
      <c r="H120" s="9"/>
    </row>
    <row r="121" spans="5:8" x14ac:dyDescent="0.25">
      <c r="E121" s="3" t="s">
        <v>123</v>
      </c>
      <c r="F121" s="10">
        <v>1000000</v>
      </c>
      <c r="G121" s="11"/>
      <c r="H121" s="12"/>
    </row>
    <row r="122" spans="5:8" x14ac:dyDescent="0.25">
      <c r="F122" s="13"/>
      <c r="G122" s="13"/>
      <c r="H122" s="13"/>
    </row>
    <row r="123" spans="5:8" hidden="1" x14ac:dyDescent="0.25">
      <c r="E123" s="1"/>
      <c r="F123" s="2">
        <f>SUM(F124:F127)</f>
        <v>0</v>
      </c>
      <c r="G123" s="2">
        <f>SUM(G124:G127)</f>
        <v>0</v>
      </c>
      <c r="H123" s="2">
        <f>SUM(H124:H127)</f>
        <v>0</v>
      </c>
    </row>
    <row r="124" spans="5:8" hidden="1" x14ac:dyDescent="0.25">
      <c r="E124" s="3"/>
      <c r="F124" s="4"/>
      <c r="G124" s="5"/>
      <c r="H124" s="6"/>
    </row>
    <row r="125" spans="5:8" hidden="1" x14ac:dyDescent="0.25">
      <c r="E125" s="3"/>
      <c r="F125" s="7"/>
      <c r="G125" s="8"/>
      <c r="H125" s="9"/>
    </row>
    <row r="126" spans="5:8" hidden="1" x14ac:dyDescent="0.25">
      <c r="E126" s="3"/>
      <c r="F126" s="7"/>
      <c r="G126" s="8"/>
      <c r="H126" s="9"/>
    </row>
    <row r="127" spans="5:8" hidden="1" x14ac:dyDescent="0.25">
      <c r="E127" s="3"/>
      <c r="F127" s="10"/>
      <c r="G127" s="11"/>
      <c r="H127" s="12"/>
    </row>
    <row r="128" spans="5:8" hidden="1" x14ac:dyDescent="0.25">
      <c r="F128" s="13"/>
      <c r="G128" s="13"/>
      <c r="H128" s="13"/>
    </row>
    <row r="129" spans="5:8" hidden="1" x14ac:dyDescent="0.25">
      <c r="E129" s="1"/>
      <c r="F129" s="2">
        <f>SUM(F130:F133)</f>
        <v>0</v>
      </c>
      <c r="G129" s="2">
        <f>SUM(G130:G133)</f>
        <v>0</v>
      </c>
      <c r="H129" s="2">
        <f>SUM(H130:H133)</f>
        <v>0</v>
      </c>
    </row>
    <row r="130" spans="5:8" hidden="1" x14ac:dyDescent="0.25">
      <c r="E130" s="3"/>
      <c r="F130" s="4"/>
      <c r="G130" s="5"/>
      <c r="H130" s="6"/>
    </row>
    <row r="131" spans="5:8" hidden="1" x14ac:dyDescent="0.25">
      <c r="E131" s="3"/>
      <c r="F131" s="7"/>
      <c r="G131" s="8"/>
      <c r="H131" s="9"/>
    </row>
    <row r="132" spans="5:8" hidden="1" x14ac:dyDescent="0.25">
      <c r="E132" s="3"/>
      <c r="F132" s="7"/>
      <c r="G132" s="8"/>
      <c r="H132" s="9"/>
    </row>
    <row r="133" spans="5:8" hidden="1" x14ac:dyDescent="0.25">
      <c r="E133" s="3"/>
      <c r="F133" s="10"/>
      <c r="G133" s="11"/>
      <c r="H133" s="12"/>
    </row>
    <row r="134" spans="5:8" x14ac:dyDescent="0.25">
      <c r="E134" s="14" t="s">
        <v>76</v>
      </c>
      <c r="F134" s="15">
        <f>F49+F55+F62+F68+F74+F80+F87+F93+F101+F107+F114</f>
        <v>25753000</v>
      </c>
      <c r="G134" s="15">
        <f t="shared" ref="G134:H134" si="0">G49+G55+G62+G68+G74+G80+G87+G93+G101+G107+G114</f>
        <v>34990000</v>
      </c>
      <c r="H134" s="15">
        <f t="shared" si="0"/>
        <v>100448000</v>
      </c>
    </row>
    <row r="135" spans="5:8" x14ac:dyDescent="0.25">
      <c r="F135" s="16"/>
      <c r="G135" s="16"/>
      <c r="H135" s="16"/>
    </row>
    <row r="136" spans="5:8" hidden="1" x14ac:dyDescent="0.25">
      <c r="E136" s="1"/>
      <c r="F136" s="2"/>
      <c r="G136" s="2"/>
      <c r="H136" s="2"/>
    </row>
    <row r="137" spans="5:8" hidden="1" x14ac:dyDescent="0.25">
      <c r="E137" s="3"/>
      <c r="F137" s="8"/>
      <c r="G137" s="8"/>
      <c r="H137" s="8"/>
    </row>
    <row r="138" spans="5:8" hidden="1" x14ac:dyDescent="0.25">
      <c r="E138" s="3"/>
      <c r="F138" s="8"/>
      <c r="G138" s="8"/>
      <c r="H138" s="8"/>
    </row>
    <row r="139" spans="5:8" hidden="1" x14ac:dyDescent="0.25">
      <c r="E139" s="3"/>
      <c r="F139" s="8"/>
      <c r="G139" s="8"/>
      <c r="H139" s="8"/>
    </row>
    <row r="140" spans="5:8" hidden="1" x14ac:dyDescent="0.25">
      <c r="E140" s="3"/>
      <c r="F140" s="8"/>
      <c r="G140" s="8"/>
      <c r="H140" s="8"/>
    </row>
    <row r="141" spans="5:8" hidden="1" x14ac:dyDescent="0.25">
      <c r="F141" s="13"/>
      <c r="G141" s="13"/>
      <c r="H141" s="13"/>
    </row>
    <row r="142" spans="5:8" hidden="1" x14ac:dyDescent="0.25">
      <c r="E142" s="1"/>
      <c r="F142" s="2"/>
      <c r="G142" s="2"/>
      <c r="H142" s="2"/>
    </row>
    <row r="143" spans="5:8" hidden="1" x14ac:dyDescent="0.25">
      <c r="E143" s="3"/>
      <c r="F143" s="8"/>
      <c r="G143" s="8"/>
      <c r="H143" s="8"/>
    </row>
    <row r="144" spans="5:8" hidden="1" x14ac:dyDescent="0.25">
      <c r="E144" s="3"/>
      <c r="F144" s="8"/>
      <c r="G144" s="8"/>
      <c r="H144" s="8"/>
    </row>
    <row r="145" spans="5:8" hidden="1" x14ac:dyDescent="0.25">
      <c r="E145" s="3"/>
      <c r="F145" s="8"/>
      <c r="G145" s="8"/>
      <c r="H145" s="8"/>
    </row>
    <row r="146" spans="5:8" hidden="1" x14ac:dyDescent="0.25">
      <c r="E146" s="3"/>
      <c r="F146" s="8"/>
      <c r="G146" s="8"/>
      <c r="H146" s="8"/>
    </row>
    <row r="147" spans="5:8" hidden="1" x14ac:dyDescent="0.25">
      <c r="E147" s="3"/>
      <c r="F147" s="13"/>
      <c r="G147" s="13"/>
      <c r="H147" s="13"/>
    </row>
    <row r="148" spans="5:8" hidden="1" x14ac:dyDescent="0.25">
      <c r="F148" s="2"/>
      <c r="G148" s="2"/>
      <c r="H148" s="2"/>
    </row>
    <row r="149" spans="5:8" hidden="1" x14ac:dyDescent="0.25">
      <c r="E149" s="1"/>
      <c r="F149" s="8"/>
      <c r="G149" s="8"/>
      <c r="H149" s="8"/>
    </row>
    <row r="150" spans="5:8" hidden="1" x14ac:dyDescent="0.25">
      <c r="E150" s="3"/>
      <c r="F150" s="8"/>
      <c r="G150" s="8"/>
      <c r="H150" s="8"/>
    </row>
    <row r="151" spans="5:8" hidden="1" x14ac:dyDescent="0.25">
      <c r="E151" s="3"/>
      <c r="F151" s="8"/>
      <c r="G151" s="8"/>
      <c r="H151" s="8"/>
    </row>
    <row r="152" spans="5:8" hidden="1" x14ac:dyDescent="0.25">
      <c r="E152" s="3"/>
      <c r="F152" s="8"/>
      <c r="G152" s="8"/>
      <c r="H152" s="8"/>
    </row>
    <row r="153" spans="5:8" hidden="1" x14ac:dyDescent="0.25">
      <c r="E153" s="3"/>
      <c r="F153" s="13"/>
      <c r="G153" s="13"/>
      <c r="H153" s="13"/>
    </row>
    <row r="154" spans="5:8" hidden="1" x14ac:dyDescent="0.25">
      <c r="F154" s="2"/>
      <c r="G154" s="2"/>
      <c r="H154" s="2"/>
    </row>
    <row r="155" spans="5:8" hidden="1" x14ac:dyDescent="0.25">
      <c r="E155" s="1"/>
      <c r="F155" s="8"/>
      <c r="G155" s="8"/>
      <c r="H155" s="8"/>
    </row>
    <row r="156" spans="5:8" hidden="1" x14ac:dyDescent="0.25">
      <c r="E156" s="3"/>
      <c r="F156" s="8"/>
      <c r="G156" s="8"/>
      <c r="H156" s="8"/>
    </row>
    <row r="157" spans="5:8" hidden="1" x14ac:dyDescent="0.25">
      <c r="E157" s="3"/>
      <c r="F157" s="8"/>
      <c r="G157" s="8"/>
      <c r="H157" s="8"/>
    </row>
    <row r="158" spans="5:8" hidden="1" x14ac:dyDescent="0.25">
      <c r="E158" s="3"/>
      <c r="F158" s="8"/>
      <c r="G158" s="8"/>
      <c r="H158" s="8"/>
    </row>
    <row r="159" spans="5:8" hidden="1" x14ac:dyDescent="0.25">
      <c r="E159" s="3"/>
      <c r="F159" s="13"/>
      <c r="G159" s="13"/>
      <c r="H159" s="13"/>
    </row>
    <row r="160" spans="5:8" hidden="1" x14ac:dyDescent="0.25">
      <c r="F160" s="2"/>
      <c r="G160" s="2"/>
      <c r="H160" s="2"/>
    </row>
    <row r="161" spans="5:8" hidden="1" x14ac:dyDescent="0.25">
      <c r="E161" s="1"/>
      <c r="F161" s="8"/>
      <c r="G161" s="8"/>
      <c r="H161" s="8"/>
    </row>
    <row r="162" spans="5:8" hidden="1" x14ac:dyDescent="0.25">
      <c r="E162" s="3"/>
      <c r="F162" s="8"/>
      <c r="G162" s="8"/>
      <c r="H162" s="8"/>
    </row>
    <row r="163" spans="5:8" hidden="1" x14ac:dyDescent="0.25">
      <c r="E163" s="3"/>
      <c r="F163" s="8"/>
      <c r="G163" s="8"/>
      <c r="H163" s="8"/>
    </row>
    <row r="164" spans="5:8" hidden="1" x14ac:dyDescent="0.25">
      <c r="E164" s="3"/>
      <c r="F164" s="8"/>
      <c r="G164" s="8"/>
      <c r="H164" s="8"/>
    </row>
    <row r="165" spans="5:8" hidden="1" x14ac:dyDescent="0.25">
      <c r="E165" s="3"/>
      <c r="F165" s="13"/>
      <c r="G165" s="13"/>
      <c r="H165" s="13"/>
    </row>
    <row r="166" spans="5:8" hidden="1" x14ac:dyDescent="0.25">
      <c r="F166" s="2"/>
      <c r="G166" s="2"/>
      <c r="H166" s="2"/>
    </row>
    <row r="167" spans="5:8" hidden="1" x14ac:dyDescent="0.25">
      <c r="E167" s="1"/>
      <c r="F167" s="8"/>
      <c r="G167" s="8"/>
      <c r="H167" s="8"/>
    </row>
    <row r="168" spans="5:8" hidden="1" x14ac:dyDescent="0.25">
      <c r="E168" s="3"/>
      <c r="F168" s="8"/>
      <c r="G168" s="8"/>
      <c r="H168" s="8"/>
    </row>
    <row r="169" spans="5:8" hidden="1" x14ac:dyDescent="0.25">
      <c r="E169" s="3"/>
      <c r="F169" s="8"/>
      <c r="G169" s="8"/>
      <c r="H169" s="8"/>
    </row>
    <row r="170" spans="5:8" hidden="1" x14ac:dyDescent="0.25">
      <c r="E170" s="3"/>
      <c r="F170" s="8"/>
      <c r="G170" s="8"/>
      <c r="H170" s="8"/>
    </row>
    <row r="171" spans="5:8" hidden="1" x14ac:dyDescent="0.25">
      <c r="E171" s="3"/>
      <c r="F171" s="13"/>
      <c r="G171" s="13"/>
      <c r="H171" s="13"/>
    </row>
    <row r="172" spans="5:8" hidden="1" x14ac:dyDescent="0.25">
      <c r="F172" s="2"/>
      <c r="G172" s="2"/>
      <c r="H172" s="2"/>
    </row>
    <row r="173" spans="5:8" hidden="1" x14ac:dyDescent="0.25">
      <c r="E173" s="1"/>
      <c r="F173" s="8"/>
      <c r="G173" s="8"/>
      <c r="H173" s="8"/>
    </row>
    <row r="174" spans="5:8" hidden="1" x14ac:dyDescent="0.25">
      <c r="E174" s="3"/>
      <c r="F174" s="8"/>
      <c r="G174" s="8"/>
      <c r="H174" s="8"/>
    </row>
    <row r="175" spans="5:8" hidden="1" x14ac:dyDescent="0.25">
      <c r="E175" s="3"/>
      <c r="F175" s="8"/>
      <c r="G175" s="8"/>
      <c r="H175" s="8"/>
    </row>
    <row r="176" spans="5:8" hidden="1" x14ac:dyDescent="0.25">
      <c r="E176" s="3"/>
      <c r="F176" s="8"/>
      <c r="G176" s="8"/>
      <c r="H176" s="8"/>
    </row>
    <row r="177" spans="5:8" hidden="1" x14ac:dyDescent="0.25">
      <c r="E177" s="3"/>
      <c r="F177" s="13"/>
      <c r="G177" s="13"/>
      <c r="H177" s="13"/>
    </row>
    <row r="178" spans="5:8" hidden="1" x14ac:dyDescent="0.25">
      <c r="F178" s="2"/>
      <c r="G178" s="2"/>
      <c r="H178" s="2"/>
    </row>
    <row r="179" spans="5:8" hidden="1" x14ac:dyDescent="0.25">
      <c r="E179" s="1"/>
      <c r="F179" s="8"/>
      <c r="G179" s="8"/>
      <c r="H179" s="8"/>
    </row>
    <row r="180" spans="5:8" hidden="1" x14ac:dyDescent="0.25">
      <c r="E180" s="3"/>
      <c r="F180" s="8"/>
      <c r="G180" s="8"/>
      <c r="H180" s="8"/>
    </row>
    <row r="181" spans="5:8" hidden="1" x14ac:dyDescent="0.25">
      <c r="E181" s="3"/>
      <c r="F181" s="8"/>
      <c r="G181" s="8"/>
      <c r="H181" s="8"/>
    </row>
    <row r="182" spans="5:8" hidden="1" x14ac:dyDescent="0.25">
      <c r="E182" s="3"/>
      <c r="F182" s="8"/>
      <c r="G182" s="8"/>
      <c r="H182" s="8"/>
    </row>
    <row r="183" spans="5:8" hidden="1" x14ac:dyDescent="0.25">
      <c r="E183" s="3"/>
      <c r="F183" s="8"/>
      <c r="G183" s="8"/>
      <c r="H183" s="8"/>
    </row>
    <row r="184" spans="5:8" hidden="1" x14ac:dyDescent="0.25">
      <c r="E184" s="3"/>
      <c r="F184" s="8"/>
      <c r="G184" s="8"/>
      <c r="H184" s="8"/>
    </row>
    <row r="185" spans="5:8" hidden="1" x14ac:dyDescent="0.25">
      <c r="E185" s="3"/>
      <c r="F185" s="13"/>
      <c r="G185" s="13"/>
      <c r="H185" s="13"/>
    </row>
    <row r="186" spans="5:8" hidden="1" x14ac:dyDescent="0.25">
      <c r="F186" s="2"/>
      <c r="G186" s="2"/>
      <c r="H186" s="2"/>
    </row>
    <row r="187" spans="5:8" hidden="1" x14ac:dyDescent="0.25">
      <c r="E187" s="1"/>
      <c r="F187" s="8"/>
      <c r="G187" s="8"/>
      <c r="H187" s="8"/>
    </row>
    <row r="188" spans="5:8" hidden="1" x14ac:dyDescent="0.25">
      <c r="E188" s="3"/>
      <c r="F188" s="8"/>
      <c r="G188" s="8"/>
      <c r="H188" s="8"/>
    </row>
    <row r="189" spans="5:8" hidden="1" x14ac:dyDescent="0.25">
      <c r="E189" s="3"/>
      <c r="F189" s="8"/>
      <c r="G189" s="8"/>
      <c r="H189" s="8"/>
    </row>
    <row r="190" spans="5:8" hidden="1" x14ac:dyDescent="0.25">
      <c r="E190" s="3"/>
      <c r="F190" s="8"/>
      <c r="G190" s="8"/>
      <c r="H190" s="8"/>
    </row>
    <row r="191" spans="5:8" hidden="1" x14ac:dyDescent="0.25">
      <c r="E191" s="3"/>
      <c r="F191" s="13"/>
      <c r="G191" s="13"/>
      <c r="H191" s="13"/>
    </row>
    <row r="192" spans="5:8" hidden="1" x14ac:dyDescent="0.25">
      <c r="F192" s="2"/>
      <c r="G192" s="2"/>
      <c r="H192" s="2"/>
    </row>
    <row r="193" spans="5:8" hidden="1" x14ac:dyDescent="0.25">
      <c r="E193" s="1"/>
      <c r="F193" s="8"/>
      <c r="G193" s="8"/>
      <c r="H193" s="8"/>
    </row>
    <row r="194" spans="5:8" hidden="1" x14ac:dyDescent="0.25">
      <c r="E194" s="3"/>
      <c r="F194" s="8"/>
      <c r="G194" s="8"/>
      <c r="H194" s="8"/>
    </row>
    <row r="195" spans="5:8" hidden="1" x14ac:dyDescent="0.25">
      <c r="E195" s="3"/>
      <c r="F195" s="8"/>
      <c r="G195" s="8"/>
      <c r="H195" s="8"/>
    </row>
    <row r="196" spans="5:8" hidden="1" x14ac:dyDescent="0.25">
      <c r="E196" s="3"/>
      <c r="F196" s="8"/>
      <c r="G196" s="8"/>
      <c r="H196" s="8"/>
    </row>
    <row r="197" spans="5:8" hidden="1" x14ac:dyDescent="0.25">
      <c r="E197" s="3"/>
      <c r="F197" s="13"/>
      <c r="G197" s="13"/>
      <c r="H197" s="13"/>
    </row>
    <row r="198" spans="5:8" hidden="1" x14ac:dyDescent="0.25">
      <c r="E198" s="3"/>
      <c r="F198" s="2"/>
      <c r="G198" s="2"/>
      <c r="H198" s="2"/>
    </row>
    <row r="199" spans="5:8" hidden="1" x14ac:dyDescent="0.25">
      <c r="F199" s="8"/>
      <c r="G199" s="8"/>
      <c r="H199" s="8"/>
    </row>
    <row r="200" spans="5:8" hidden="1" x14ac:dyDescent="0.25">
      <c r="E200" s="1"/>
      <c r="F200" s="8"/>
      <c r="G200" s="8"/>
      <c r="H200" s="8"/>
    </row>
    <row r="201" spans="5:8" hidden="1" x14ac:dyDescent="0.25">
      <c r="E201" s="3"/>
      <c r="F201" s="8"/>
      <c r="G201" s="8"/>
      <c r="H201" s="8"/>
    </row>
    <row r="202" spans="5:8" hidden="1" x14ac:dyDescent="0.25">
      <c r="E202" s="3"/>
      <c r="F202" s="8"/>
      <c r="G202" s="8"/>
      <c r="H202" s="8"/>
    </row>
    <row r="203" spans="5:8" hidden="1" x14ac:dyDescent="0.25">
      <c r="E203" s="3"/>
      <c r="F203" s="13"/>
      <c r="G203" s="13"/>
      <c r="H203" s="13"/>
    </row>
    <row r="204" spans="5:8" hidden="1" x14ac:dyDescent="0.25">
      <c r="E204" s="3"/>
      <c r="F204" s="2"/>
      <c r="G204" s="2"/>
      <c r="H204" s="2"/>
    </row>
    <row r="205" spans="5:8" hidden="1" x14ac:dyDescent="0.25">
      <c r="E205" s="3"/>
      <c r="F205" s="8"/>
      <c r="G205" s="8"/>
      <c r="H205" s="8"/>
    </row>
    <row r="206" spans="5:8" hidden="1" x14ac:dyDescent="0.25">
      <c r="E206" s="3"/>
      <c r="F206" s="8"/>
      <c r="G206" s="8"/>
      <c r="H206" s="8"/>
    </row>
    <row r="207" spans="5:8" hidden="1" x14ac:dyDescent="0.25">
      <c r="E207" s="3"/>
      <c r="F207" s="8"/>
      <c r="G207" s="8"/>
      <c r="H207" s="8"/>
    </row>
    <row r="208" spans="5:8" hidden="1" x14ac:dyDescent="0.25">
      <c r="F208" s="8"/>
      <c r="G208" s="8"/>
      <c r="H208" s="8"/>
    </row>
    <row r="209" spans="6:8" x14ac:dyDescent="0.25">
      <c r="F209" s="2"/>
      <c r="G209" s="2"/>
      <c r="H209" s="2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  <row r="251" spans="6:8" x14ac:dyDescent="0.25">
      <c r="F251" s="16"/>
      <c r="G251" s="16"/>
      <c r="H251" s="16"/>
    </row>
    <row r="252" spans="6:8" x14ac:dyDescent="0.25">
      <c r="F252" s="16"/>
      <c r="G252" s="16"/>
      <c r="H252" s="16"/>
    </row>
    <row r="253" spans="6:8" x14ac:dyDescent="0.25">
      <c r="F253" s="16"/>
      <c r="G253" s="16"/>
      <c r="H253" s="16"/>
    </row>
    <row r="254" spans="6:8" x14ac:dyDescent="0.25">
      <c r="F254" s="16"/>
      <c r="G254" s="16"/>
      <c r="H254" s="16"/>
    </row>
    <row r="255" spans="6:8" x14ac:dyDescent="0.25">
      <c r="F255" s="16"/>
      <c r="G255" s="16"/>
      <c r="H255" s="16"/>
    </row>
    <row r="256" spans="6:8" x14ac:dyDescent="0.25">
      <c r="F256" s="16"/>
      <c r="G256" s="16"/>
      <c r="H256" s="16"/>
    </row>
    <row r="257" spans="6:8" x14ac:dyDescent="0.25">
      <c r="F257" s="16"/>
      <c r="G257" s="16"/>
      <c r="H257" s="16"/>
    </row>
    <row r="258" spans="6:8" x14ac:dyDescent="0.25">
      <c r="F258" s="16"/>
      <c r="G258" s="16"/>
      <c r="H258" s="16"/>
    </row>
    <row r="259" spans="6:8" x14ac:dyDescent="0.25">
      <c r="F259" s="16"/>
      <c r="G259" s="16"/>
      <c r="H259" s="16"/>
    </row>
    <row r="260" spans="6:8" x14ac:dyDescent="0.25">
      <c r="F260" s="16"/>
      <c r="G260" s="16"/>
      <c r="H260" s="16"/>
    </row>
    <row r="261" spans="6:8" x14ac:dyDescent="0.25">
      <c r="F261" s="16"/>
      <c r="G261" s="16"/>
      <c r="H261" s="16"/>
    </row>
    <row r="262" spans="6:8" x14ac:dyDescent="0.25">
      <c r="F262" s="16"/>
      <c r="G262" s="16"/>
      <c r="H262" s="16"/>
    </row>
    <row r="263" spans="6:8" x14ac:dyDescent="0.25">
      <c r="F263" s="16"/>
      <c r="G263" s="16"/>
      <c r="H263" s="16"/>
    </row>
    <row r="264" spans="6:8" x14ac:dyDescent="0.25">
      <c r="F264" s="16"/>
      <c r="G264" s="16"/>
      <c r="H264" s="16"/>
    </row>
    <row r="265" spans="6:8" x14ac:dyDescent="0.25">
      <c r="F265" s="16"/>
      <c r="G265" s="16"/>
      <c r="H265" s="16"/>
    </row>
    <row r="266" spans="6:8" x14ac:dyDescent="0.25">
      <c r="F266" s="16"/>
      <c r="G266" s="16"/>
      <c r="H266" s="16"/>
    </row>
    <row r="267" spans="6:8" x14ac:dyDescent="0.25">
      <c r="F267" s="16"/>
      <c r="G267" s="16"/>
      <c r="H267" s="16"/>
    </row>
    <row r="268" spans="6:8" x14ac:dyDescent="0.25">
      <c r="F268" s="16"/>
      <c r="G268" s="16"/>
      <c r="H268" s="16"/>
    </row>
    <row r="269" spans="6:8" x14ac:dyDescent="0.25">
      <c r="F269" s="16"/>
      <c r="G269" s="16"/>
      <c r="H269" s="16"/>
    </row>
    <row r="270" spans="6:8" x14ac:dyDescent="0.25">
      <c r="F270" s="16"/>
      <c r="G270" s="16"/>
      <c r="H270" s="16"/>
    </row>
    <row r="271" spans="6:8" x14ac:dyDescent="0.25">
      <c r="F271" s="16"/>
      <c r="G271" s="16"/>
      <c r="H271" s="16"/>
    </row>
    <row r="272" spans="6:8" x14ac:dyDescent="0.25">
      <c r="F272" s="16"/>
      <c r="G272" s="16"/>
      <c r="H272" s="16"/>
    </row>
    <row r="273" spans="6:8" x14ac:dyDescent="0.25">
      <c r="F273" s="16"/>
      <c r="G273" s="16"/>
      <c r="H273" s="16"/>
    </row>
    <row r="274" spans="6:8" x14ac:dyDescent="0.25">
      <c r="F274" s="16"/>
      <c r="G274" s="16"/>
      <c r="H274" s="16"/>
    </row>
    <row r="275" spans="6:8" x14ac:dyDescent="0.25">
      <c r="F275" s="16"/>
      <c r="G275" s="16"/>
      <c r="H275" s="16"/>
    </row>
    <row r="276" spans="6:8" x14ac:dyDescent="0.25">
      <c r="F276" s="16"/>
      <c r="G276" s="16"/>
      <c r="H276" s="16"/>
    </row>
    <row r="277" spans="6:8" x14ac:dyDescent="0.25">
      <c r="F277" s="16"/>
      <c r="G277" s="16"/>
      <c r="H277" s="16"/>
    </row>
    <row r="278" spans="6:8" x14ac:dyDescent="0.25">
      <c r="F278" s="16"/>
      <c r="G278" s="16"/>
      <c r="H278" s="16"/>
    </row>
    <row r="279" spans="6:8" x14ac:dyDescent="0.25">
      <c r="F279" s="16"/>
      <c r="G279" s="16"/>
      <c r="H279" s="16"/>
    </row>
    <row r="280" spans="6:8" x14ac:dyDescent="0.25">
      <c r="F280" s="16"/>
      <c r="G280" s="16"/>
      <c r="H280" s="16"/>
    </row>
    <row r="281" spans="6:8" x14ac:dyDescent="0.25">
      <c r="F281" s="16"/>
      <c r="G281" s="16"/>
      <c r="H281" s="16"/>
    </row>
    <row r="282" spans="6:8" x14ac:dyDescent="0.25">
      <c r="F282" s="16"/>
      <c r="G282" s="16"/>
      <c r="H282" s="16"/>
    </row>
    <row r="283" spans="6:8" x14ac:dyDescent="0.25">
      <c r="F283" s="16"/>
      <c r="G283" s="16"/>
      <c r="H283" s="16"/>
    </row>
    <row r="284" spans="6:8" x14ac:dyDescent="0.25">
      <c r="F284" s="16"/>
      <c r="G284" s="16"/>
      <c r="H284" s="16"/>
    </row>
    <row r="285" spans="6:8" x14ac:dyDescent="0.25">
      <c r="F285" s="16"/>
      <c r="G285" s="16"/>
      <c r="H285" s="16"/>
    </row>
    <row r="286" spans="6:8" x14ac:dyDescent="0.25">
      <c r="F286" s="16"/>
      <c r="G286" s="16"/>
      <c r="H286" s="16"/>
    </row>
    <row r="287" spans="6:8" x14ac:dyDescent="0.25">
      <c r="F287" s="16"/>
      <c r="G287" s="16"/>
      <c r="H287" s="16"/>
    </row>
    <row r="288" spans="6:8" x14ac:dyDescent="0.25">
      <c r="F288" s="16"/>
      <c r="G288" s="16"/>
      <c r="H288" s="16"/>
    </row>
    <row r="289" spans="6:8" x14ac:dyDescent="0.25">
      <c r="F289" s="16"/>
      <c r="G289" s="16"/>
      <c r="H289" s="16"/>
    </row>
    <row r="290" spans="6:8" x14ac:dyDescent="0.25">
      <c r="F290" s="16"/>
      <c r="G290" s="16"/>
      <c r="H290" s="16"/>
    </row>
    <row r="291" spans="6:8" x14ac:dyDescent="0.25">
      <c r="F291" s="16"/>
      <c r="G291" s="16"/>
      <c r="H291" s="16"/>
    </row>
    <row r="292" spans="6:8" x14ac:dyDescent="0.25">
      <c r="F292" s="16"/>
      <c r="G292" s="16"/>
      <c r="H292" s="16"/>
    </row>
    <row r="293" spans="6:8" x14ac:dyDescent="0.25">
      <c r="F293" s="16"/>
      <c r="G293" s="16"/>
      <c r="H293" s="16"/>
    </row>
    <row r="294" spans="6:8" x14ac:dyDescent="0.25">
      <c r="F294" s="16"/>
      <c r="G294" s="16"/>
      <c r="H294" s="16"/>
    </row>
    <row r="295" spans="6:8" x14ac:dyDescent="0.25">
      <c r="F295" s="16"/>
      <c r="G295" s="16"/>
      <c r="H295" s="16"/>
    </row>
    <row r="296" spans="6:8" x14ac:dyDescent="0.25">
      <c r="F296" s="16"/>
      <c r="G296" s="16"/>
      <c r="H296" s="16"/>
    </row>
    <row r="297" spans="6:8" x14ac:dyDescent="0.25">
      <c r="F297" s="16"/>
      <c r="G297" s="16"/>
      <c r="H297" s="16"/>
    </row>
    <row r="298" spans="6:8" x14ac:dyDescent="0.25">
      <c r="F298" s="16"/>
      <c r="G298" s="16"/>
      <c r="H298" s="16"/>
    </row>
    <row r="299" spans="6:8" x14ac:dyDescent="0.25">
      <c r="F299" s="16"/>
      <c r="G299" s="16"/>
      <c r="H299" s="16"/>
    </row>
    <row r="300" spans="6:8" x14ac:dyDescent="0.25">
      <c r="F300" s="16"/>
      <c r="G300" s="16"/>
      <c r="H300" s="16"/>
    </row>
    <row r="301" spans="6:8" x14ac:dyDescent="0.25">
      <c r="F301" s="16"/>
      <c r="G301" s="16"/>
      <c r="H301" s="16"/>
    </row>
    <row r="302" spans="6:8" x14ac:dyDescent="0.25">
      <c r="F302" s="16"/>
      <c r="G302" s="16"/>
      <c r="H302" s="16"/>
    </row>
    <row r="303" spans="6:8" x14ac:dyDescent="0.25">
      <c r="F303" s="16"/>
      <c r="G303" s="16"/>
      <c r="H303" s="16"/>
    </row>
    <row r="304" spans="6:8" x14ac:dyDescent="0.25">
      <c r="F304" s="16"/>
      <c r="G304" s="16"/>
      <c r="H304" s="16"/>
    </row>
    <row r="305" spans="6:8" x14ac:dyDescent="0.25">
      <c r="F305" s="16"/>
      <c r="G305" s="16"/>
      <c r="H305" s="16"/>
    </row>
    <row r="306" spans="6:8" x14ac:dyDescent="0.25">
      <c r="F306" s="16"/>
      <c r="G306" s="16"/>
      <c r="H306" s="16"/>
    </row>
    <row r="307" spans="6:8" x14ac:dyDescent="0.25">
      <c r="F307" s="16"/>
      <c r="G307" s="16"/>
      <c r="H307" s="16"/>
    </row>
    <row r="308" spans="6:8" x14ac:dyDescent="0.25">
      <c r="F308" s="16"/>
      <c r="G308" s="16"/>
      <c r="H308" s="16"/>
    </row>
    <row r="309" spans="6:8" x14ac:dyDescent="0.25">
      <c r="F309" s="16"/>
      <c r="G309" s="16"/>
      <c r="H309" s="16"/>
    </row>
    <row r="310" spans="6:8" x14ac:dyDescent="0.25">
      <c r="F310" s="16"/>
      <c r="G310" s="16"/>
      <c r="H310" s="16"/>
    </row>
    <row r="311" spans="6:8" x14ac:dyDescent="0.25">
      <c r="F311" s="16"/>
      <c r="G311" s="16"/>
      <c r="H311" s="16"/>
    </row>
    <row r="312" spans="6:8" x14ac:dyDescent="0.25">
      <c r="F312" s="16"/>
      <c r="G312" s="16"/>
      <c r="H312" s="16"/>
    </row>
    <row r="313" spans="6:8" x14ac:dyDescent="0.25">
      <c r="F313" s="16"/>
      <c r="G313" s="16"/>
      <c r="H313" s="16"/>
    </row>
    <row r="314" spans="6:8" x14ac:dyDescent="0.25">
      <c r="F314" s="16"/>
      <c r="G314" s="16"/>
      <c r="H314" s="16"/>
    </row>
    <row r="315" spans="6:8" x14ac:dyDescent="0.25">
      <c r="F315" s="16"/>
      <c r="G315" s="16"/>
      <c r="H315" s="16"/>
    </row>
    <row r="316" spans="6:8" x14ac:dyDescent="0.25">
      <c r="F316" s="16"/>
      <c r="G316" s="16"/>
      <c r="H316" s="16"/>
    </row>
    <row r="317" spans="6:8" x14ac:dyDescent="0.25">
      <c r="F317" s="16"/>
      <c r="G317" s="16"/>
      <c r="H317" s="16"/>
    </row>
    <row r="318" spans="6:8" x14ac:dyDescent="0.25">
      <c r="F318" s="16"/>
      <c r="G318" s="16"/>
      <c r="H318" s="16"/>
    </row>
    <row r="319" spans="6:8" x14ac:dyDescent="0.25">
      <c r="F319" s="16"/>
      <c r="G319" s="16"/>
      <c r="H319" s="16"/>
    </row>
    <row r="320" spans="6:8" x14ac:dyDescent="0.25">
      <c r="F320" s="16"/>
      <c r="G320" s="16"/>
      <c r="H320" s="16"/>
    </row>
    <row r="321" spans="6:8" x14ac:dyDescent="0.25">
      <c r="F321" s="16"/>
      <c r="G321" s="16"/>
      <c r="H321" s="16"/>
    </row>
    <row r="322" spans="6:8" x14ac:dyDescent="0.25">
      <c r="F322" s="16"/>
      <c r="G322" s="16"/>
      <c r="H322" s="16"/>
    </row>
    <row r="323" spans="6:8" x14ac:dyDescent="0.25">
      <c r="F323" s="16"/>
      <c r="G323" s="16"/>
      <c r="H323" s="16"/>
    </row>
    <row r="324" spans="6:8" x14ac:dyDescent="0.25">
      <c r="F324" s="16"/>
      <c r="G324" s="16"/>
      <c r="H324" s="16"/>
    </row>
    <row r="325" spans="6:8" x14ac:dyDescent="0.25">
      <c r="F325" s="16"/>
      <c r="G325" s="16"/>
      <c r="H325" s="16"/>
    </row>
    <row r="326" spans="6:8" x14ac:dyDescent="0.25">
      <c r="F326" s="16"/>
      <c r="G326" s="16"/>
      <c r="H326" s="16"/>
    </row>
    <row r="327" spans="6:8" x14ac:dyDescent="0.25">
      <c r="F327" s="16"/>
      <c r="G327" s="16"/>
      <c r="H327" s="16"/>
    </row>
    <row r="328" spans="6:8" x14ac:dyDescent="0.25">
      <c r="F328" s="16"/>
      <c r="G328" s="16"/>
      <c r="H328" s="16"/>
    </row>
    <row r="329" spans="6:8" x14ac:dyDescent="0.25">
      <c r="F329" s="16"/>
      <c r="G329" s="16"/>
      <c r="H329" s="16"/>
    </row>
    <row r="330" spans="6:8" x14ac:dyDescent="0.25">
      <c r="F330" s="16"/>
      <c r="G330" s="16"/>
      <c r="H330" s="16"/>
    </row>
    <row r="331" spans="6:8" x14ac:dyDescent="0.25">
      <c r="F331" s="16"/>
      <c r="G331" s="16"/>
      <c r="H331" s="16"/>
    </row>
    <row r="332" spans="6:8" x14ac:dyDescent="0.25">
      <c r="F332" s="16"/>
      <c r="G332" s="16"/>
      <c r="H332" s="16"/>
    </row>
    <row r="333" spans="6:8" x14ac:dyDescent="0.25">
      <c r="F333" s="16"/>
      <c r="G333" s="16"/>
      <c r="H333" s="16"/>
    </row>
    <row r="334" spans="6:8" x14ac:dyDescent="0.25">
      <c r="F334" s="16"/>
      <c r="G334" s="16"/>
      <c r="H334" s="16"/>
    </row>
    <row r="335" spans="6:8" x14ac:dyDescent="0.25">
      <c r="F335" s="16"/>
      <c r="G335" s="16"/>
      <c r="H335" s="16"/>
    </row>
    <row r="336" spans="6:8" x14ac:dyDescent="0.25">
      <c r="F336" s="16"/>
      <c r="G336" s="16"/>
      <c r="H336" s="16"/>
    </row>
    <row r="337" spans="6:8" x14ac:dyDescent="0.25">
      <c r="F337" s="16"/>
      <c r="G337" s="16"/>
      <c r="H337" s="16"/>
    </row>
    <row r="338" spans="6:8" x14ac:dyDescent="0.25">
      <c r="F338" s="16"/>
      <c r="G338" s="16"/>
      <c r="H338" s="16"/>
    </row>
    <row r="339" spans="6:8" x14ac:dyDescent="0.25">
      <c r="F339" s="16"/>
      <c r="G339" s="16"/>
      <c r="H339" s="16"/>
    </row>
    <row r="340" spans="6:8" x14ac:dyDescent="0.25">
      <c r="F340" s="16"/>
      <c r="G340" s="16"/>
      <c r="H34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31</vt:i4>
      </vt:variant>
    </vt:vector>
  </HeadingPairs>
  <TitlesOfParts>
    <vt:vector size="62" baseType="lpstr">
      <vt:lpstr>Summary</vt:lpstr>
      <vt:lpstr>CPT</vt:lpstr>
      <vt:lpstr>DC1</vt:lpstr>
      <vt:lpstr>DC2</vt:lpstr>
      <vt:lpstr>DC3</vt:lpstr>
      <vt:lpstr>DC4</vt:lpstr>
      <vt:lpstr>DC5</vt:lpstr>
      <vt:lpstr>WC011</vt:lpstr>
      <vt:lpstr>WC012</vt:lpstr>
      <vt:lpstr>WC013</vt:lpstr>
      <vt:lpstr>WC014</vt:lpstr>
      <vt:lpstr>WC015</vt:lpstr>
      <vt:lpstr>WC022</vt:lpstr>
      <vt:lpstr>WC023</vt:lpstr>
      <vt:lpstr>WC024</vt:lpstr>
      <vt:lpstr>WC025</vt:lpstr>
      <vt:lpstr>WC026</vt:lpstr>
      <vt:lpstr>WC031</vt:lpstr>
      <vt:lpstr>WC032</vt:lpstr>
      <vt:lpstr>WC033</vt:lpstr>
      <vt:lpstr>WC034</vt:lpstr>
      <vt:lpstr>WC041</vt:lpstr>
      <vt:lpstr>WC042</vt:lpstr>
      <vt:lpstr>WC043</vt:lpstr>
      <vt:lpstr>WC044</vt:lpstr>
      <vt:lpstr>WC045</vt:lpstr>
      <vt:lpstr>WC047</vt:lpstr>
      <vt:lpstr>WC048</vt:lpstr>
      <vt:lpstr>WC051</vt:lpstr>
      <vt:lpstr>WC052</vt:lpstr>
      <vt:lpstr>WC053</vt:lpstr>
      <vt:lpstr>CPT!Print_Area</vt:lpstr>
      <vt:lpstr>'DC1'!Print_Area</vt:lpstr>
      <vt:lpstr>'DC2'!Print_Area</vt:lpstr>
      <vt:lpstr>'DC3'!Print_Area</vt:lpstr>
      <vt:lpstr>'DC4'!Print_Area</vt:lpstr>
      <vt:lpstr>'DC5'!Print_Area</vt:lpstr>
      <vt:lpstr>Summary!Print_Area</vt:lpstr>
      <vt:lpstr>'WC011'!Print_Area</vt:lpstr>
      <vt:lpstr>'WC012'!Print_Area</vt:lpstr>
      <vt:lpstr>'WC013'!Print_Area</vt:lpstr>
      <vt:lpstr>'WC014'!Print_Area</vt:lpstr>
      <vt:lpstr>'WC015'!Print_Area</vt:lpstr>
      <vt:lpstr>'WC022'!Print_Area</vt:lpstr>
      <vt:lpstr>'WC023'!Print_Area</vt:lpstr>
      <vt:lpstr>'WC024'!Print_Area</vt:lpstr>
      <vt:lpstr>'WC025'!Print_Area</vt:lpstr>
      <vt:lpstr>'WC026'!Print_Area</vt:lpstr>
      <vt:lpstr>'WC031'!Print_Area</vt:lpstr>
      <vt:lpstr>'WC032'!Print_Area</vt:lpstr>
      <vt:lpstr>'WC033'!Print_Area</vt:lpstr>
      <vt:lpstr>'WC034'!Print_Area</vt:lpstr>
      <vt:lpstr>'WC041'!Print_Area</vt:lpstr>
      <vt:lpstr>'WC042'!Print_Area</vt:lpstr>
      <vt:lpstr>'WC043'!Print_Area</vt:lpstr>
      <vt:lpstr>'WC044'!Print_Area</vt:lpstr>
      <vt:lpstr>'WC045'!Print_Area</vt:lpstr>
      <vt:lpstr>'WC047'!Print_Area</vt:lpstr>
      <vt:lpstr>'WC048'!Print_Area</vt:lpstr>
      <vt:lpstr>'WC051'!Print_Area</vt:lpstr>
      <vt:lpstr>'WC052'!Print_Area</vt:lpstr>
      <vt:lpstr>'WC053'!Print_Area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Akanyang Modise</cp:lastModifiedBy>
  <dcterms:created xsi:type="dcterms:W3CDTF">2025-05-28T14:17:44Z</dcterms:created>
  <dcterms:modified xsi:type="dcterms:W3CDTF">2025-06-09T07:20:41Z</dcterms:modified>
</cp:coreProperties>
</file>